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rt\OneDrive\Desktop\Enterprise Grant Program\"/>
    </mc:Choice>
  </mc:AlternateContent>
  <xr:revisionPtr revIDLastSave="0" documentId="8_{152FF96F-B565-4005-9C65-6735E1C979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usiness Case" sheetId="4" r:id="rId1"/>
    <sheet name="Start up costs" sheetId="6" r:id="rId2"/>
  </sheets>
  <definedNames>
    <definedName name="basecost" localSheetId="0">#REF!</definedName>
    <definedName name="basecost" localSheetId="1">#REF!</definedName>
    <definedName name="basecost">#REF!</definedName>
    <definedName name="Carfax_adj" localSheetId="0">#REF!</definedName>
    <definedName name="Carfax_adj" localSheetId="1">#REF!</definedName>
    <definedName name="Carfax_adj">#REF!</definedName>
    <definedName name="Count_risk" localSheetId="0">#REF!</definedName>
    <definedName name="Count_risk" localSheetId="1">#REF!</definedName>
    <definedName name="Count_risk">#REF!</definedName>
    <definedName name="Countrylabor_adj" localSheetId="0">#REF!</definedName>
    <definedName name="Countrylabor_adj" localSheetId="1">#REF!</definedName>
    <definedName name="Countrylabor_adj">#REF!</definedName>
    <definedName name="countrylook" localSheetId="0">#REF!</definedName>
    <definedName name="countrylook" localSheetId="1">#REF!</definedName>
    <definedName name="countrylook">#REF!</definedName>
    <definedName name="Countrypart_adj" localSheetId="0">#REF!</definedName>
    <definedName name="Countrypart_adj" localSheetId="1">#REF!</definedName>
    <definedName name="Countrypart_adj">#REF!</definedName>
    <definedName name="Deduct_adj" localSheetId="0">#REF!</definedName>
    <definedName name="Deduct_adj" localSheetId="1">#REF!</definedName>
    <definedName name="Deduct_adj">#REF!</definedName>
    <definedName name="deductlook" localSheetId="0">#REF!</definedName>
    <definedName name="deductlook" localSheetId="1">#REF!</definedName>
    <definedName name="deductlook">#REF!</definedName>
    <definedName name="laborbase" localSheetId="0">#REF!</definedName>
    <definedName name="laborbase" localSheetId="1">#REF!</definedName>
    <definedName name="laborbase">#REF!</definedName>
    <definedName name="makelook" localSheetId="0">#REF!</definedName>
    <definedName name="makelook" localSheetId="1">#REF!</definedName>
    <definedName name="makelook">#REF!</definedName>
    <definedName name="mileage_adj" localSheetId="0">#REF!</definedName>
    <definedName name="mileage_adj" localSheetId="1">#REF!</definedName>
    <definedName name="mileage_adj">#REF!</definedName>
    <definedName name="milelook" localSheetId="0">#REF!</definedName>
    <definedName name="milelook" localSheetId="1">#REF!</definedName>
    <definedName name="milelook">#REF!</definedName>
    <definedName name="milelook2" localSheetId="0">#REF!</definedName>
    <definedName name="milelook2" localSheetId="1">#REF!</definedName>
    <definedName name="milelook2">#REF!</definedName>
    <definedName name="Model_adj" localSheetId="0">#REF!</definedName>
    <definedName name="Model_adj" localSheetId="1">#REF!</definedName>
    <definedName name="Model_adj">#REF!</definedName>
    <definedName name="Modyear_adj" localSheetId="0">#REF!</definedName>
    <definedName name="Modyear_adj" localSheetId="1">#REF!</definedName>
    <definedName name="Modyear_adj">#REF!</definedName>
    <definedName name="partsbase" localSheetId="0">#REF!</definedName>
    <definedName name="partsbase" localSheetId="1">#REF!</definedName>
    <definedName name="partsbase">#REF!</definedName>
    <definedName name="partsenv" localSheetId="0">#REF!</definedName>
    <definedName name="partsenv" localSheetId="1">#REF!</definedName>
    <definedName name="partsenv">#REF!</definedName>
    <definedName name="_xlnm.Print_Titles" localSheetId="0">'Business Case'!$2:$4</definedName>
    <definedName name="_xlnm.Print_Titles" localSheetId="1">'Start up costs'!$2:$4</definedName>
    <definedName name="ProjectStartDate" localSheetId="0">'Business Case'!$U$3</definedName>
    <definedName name="ProjectStartDate" localSheetId="1">'Start up costs'!#REF!</definedName>
    <definedName name="ProjectStartDate">#REF!</definedName>
    <definedName name="Term_adj" localSheetId="0">#REF!</definedName>
    <definedName name="Term_adj" localSheetId="1">#REF!</definedName>
    <definedName name="Term_adj">#REF!</definedName>
    <definedName name="termlook" localSheetId="0">#REF!</definedName>
    <definedName name="termlook" localSheetId="1">#REF!</definedName>
    <definedName name="termlook">#REF!</definedName>
    <definedName name="Time_adj" localSheetId="0">#REF!</definedName>
    <definedName name="Time_adj" localSheetId="1">#REF!</definedName>
    <definedName name="Time_adj">#REF!</definedName>
    <definedName name="timeinlook" localSheetId="0">#REF!</definedName>
    <definedName name="timeinlook" localSheetId="1">#REF!</definedName>
    <definedName name="timeinlook">#REF!</definedName>
    <definedName name="Usage_adj" localSheetId="0">#REF!</definedName>
    <definedName name="Usage_adj" localSheetId="1">#REF!</definedName>
    <definedName name="Usage_adj">#REF!</definedName>
    <definedName name="Usage_adj." localSheetId="0">#REF!</definedName>
    <definedName name="Usage_adj." localSheetId="1">#REF!</definedName>
    <definedName name="Usage_adj.">#REF!</definedName>
    <definedName name="Year_adj" localSheetId="0">#REF!</definedName>
    <definedName name="Year_adj" localSheetId="1">#REF!</definedName>
    <definedName name="Year_ad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6" l="1"/>
  <c r="P14" i="6"/>
  <c r="P13" i="6"/>
  <c r="P12" i="6"/>
  <c r="P11" i="6"/>
  <c r="P10" i="6"/>
  <c r="P9" i="6"/>
  <c r="P8" i="6"/>
  <c r="O17" i="6"/>
  <c r="N17" i="6"/>
  <c r="M17" i="6"/>
  <c r="L17" i="6"/>
  <c r="K17" i="6"/>
  <c r="J17" i="6"/>
  <c r="I17" i="6"/>
  <c r="H17" i="6"/>
  <c r="G17" i="6"/>
  <c r="F17" i="6"/>
  <c r="E17" i="6"/>
  <c r="D17" i="6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U38" i="4"/>
  <c r="U40" i="4" s="1"/>
  <c r="T38" i="4"/>
  <c r="S38" i="4"/>
  <c r="S40" i="4" s="1"/>
  <c r="R38" i="4"/>
  <c r="R40" i="4" s="1"/>
  <c r="Q38" i="4"/>
  <c r="Q40" i="4" s="1"/>
  <c r="P38" i="4"/>
  <c r="O38" i="4"/>
  <c r="O40" i="4" s="1"/>
  <c r="N38" i="4"/>
  <c r="M38" i="4"/>
  <c r="M40" i="4" s="1"/>
  <c r="L38" i="4"/>
  <c r="K38" i="4"/>
  <c r="K40" i="4" s="1"/>
  <c r="J38" i="4"/>
  <c r="I38" i="4"/>
  <c r="I40" i="4" s="1"/>
  <c r="H38" i="4"/>
  <c r="G38" i="4"/>
  <c r="G40" i="4" s="1"/>
  <c r="F38" i="4"/>
  <c r="E38" i="4"/>
  <c r="E40" i="4" s="1"/>
  <c r="D39" i="4"/>
  <c r="D38" i="4"/>
  <c r="D40" i="4" s="1"/>
  <c r="T33" i="4"/>
  <c r="S33" i="4"/>
  <c r="R33" i="4"/>
  <c r="Q33" i="4"/>
  <c r="O33" i="4"/>
  <c r="N33" i="4"/>
  <c r="M33" i="4"/>
  <c r="L33" i="4"/>
  <c r="K33" i="4"/>
  <c r="J33" i="4"/>
  <c r="I33" i="4"/>
  <c r="H33" i="4"/>
  <c r="G33" i="4"/>
  <c r="F33" i="4"/>
  <c r="E33" i="4"/>
  <c r="D33" i="4"/>
  <c r="P17" i="6" l="1"/>
  <c r="F40" i="4"/>
  <c r="J40" i="4"/>
  <c r="N40" i="4"/>
  <c r="H40" i="4"/>
  <c r="L40" i="4"/>
  <c r="P40" i="4"/>
  <c r="T40" i="4"/>
  <c r="U21" i="4"/>
  <c r="P21" i="4"/>
  <c r="U20" i="4"/>
  <c r="P20" i="4"/>
  <c r="U19" i="4"/>
  <c r="P19" i="4"/>
  <c r="U18" i="4"/>
  <c r="P18" i="4"/>
  <c r="U17" i="4"/>
  <c r="P17" i="4"/>
  <c r="U16" i="4"/>
  <c r="P16" i="4"/>
  <c r="U15" i="4"/>
  <c r="P15" i="4"/>
  <c r="T11" i="4"/>
  <c r="T12" i="4" s="1"/>
  <c r="S11" i="4"/>
  <c r="S22" i="4" s="1"/>
  <c r="S23" i="4" s="1"/>
  <c r="R11" i="4"/>
  <c r="R12" i="4" s="1"/>
  <c r="Q11" i="4"/>
  <c r="O11" i="4"/>
  <c r="O22" i="4" s="1"/>
  <c r="N11" i="4"/>
  <c r="N22" i="4" s="1"/>
  <c r="M11" i="4"/>
  <c r="M22" i="4" s="1"/>
  <c r="L11" i="4"/>
  <c r="L12" i="4" s="1"/>
  <c r="K11" i="4"/>
  <c r="K22" i="4" s="1"/>
  <c r="J11" i="4"/>
  <c r="J22" i="4" s="1"/>
  <c r="I11" i="4"/>
  <c r="I22" i="4" s="1"/>
  <c r="H11" i="4"/>
  <c r="H12" i="4" s="1"/>
  <c r="G11" i="4"/>
  <c r="G22" i="4" s="1"/>
  <c r="F11" i="4"/>
  <c r="F22" i="4" s="1"/>
  <c r="E11" i="4"/>
  <c r="E22" i="4" s="1"/>
  <c r="D11" i="4"/>
  <c r="U10" i="4"/>
  <c r="P10" i="4"/>
  <c r="U9" i="4"/>
  <c r="P9" i="4"/>
  <c r="U8" i="4"/>
  <c r="P8" i="4"/>
  <c r="I23" i="4" l="1"/>
  <c r="I16" i="6"/>
  <c r="M23" i="4"/>
  <c r="M16" i="6"/>
  <c r="F23" i="4"/>
  <c r="F16" i="6"/>
  <c r="J23" i="4"/>
  <c r="J16" i="6"/>
  <c r="N23" i="4"/>
  <c r="N16" i="6"/>
  <c r="E23" i="4"/>
  <c r="E16" i="6"/>
  <c r="G23" i="4"/>
  <c r="G16" i="6"/>
  <c r="K23" i="4"/>
  <c r="K16" i="6"/>
  <c r="O23" i="4"/>
  <c r="O16" i="6"/>
  <c r="P11" i="4"/>
  <c r="P12" i="4" s="1"/>
  <c r="U11" i="4"/>
  <c r="U12" i="4" s="1"/>
  <c r="T22" i="4"/>
  <c r="T23" i="4" s="1"/>
  <c r="H22" i="4"/>
  <c r="D12" i="4"/>
  <c r="L22" i="4"/>
  <c r="D22" i="4"/>
  <c r="E12" i="4"/>
  <c r="I12" i="4"/>
  <c r="M12" i="4"/>
  <c r="Q12" i="4"/>
  <c r="Q22" i="4"/>
  <c r="F12" i="4"/>
  <c r="R22" i="4"/>
  <c r="R23" i="4" s="1"/>
  <c r="J12" i="4"/>
  <c r="N12" i="4"/>
  <c r="G12" i="4"/>
  <c r="K12" i="4"/>
  <c r="O12" i="4"/>
  <c r="S12" i="4"/>
  <c r="L23" i="4" l="1"/>
  <c r="L16" i="6"/>
  <c r="H23" i="4"/>
  <c r="H16" i="6"/>
  <c r="D23" i="4"/>
  <c r="D16" i="6"/>
  <c r="P22" i="4"/>
  <c r="P23" i="4" s="1"/>
  <c r="Q23" i="4"/>
  <c r="U22" i="4"/>
  <c r="U23" i="4" s="1"/>
</calcChain>
</file>

<file path=xl/sharedStrings.xml><?xml version="1.0" encoding="utf-8"?>
<sst xmlns="http://schemas.openxmlformats.org/spreadsheetml/2006/main" count="95" uniqueCount="68">
  <si>
    <t xml:space="preserve">    </t>
  </si>
  <si>
    <t>Q1</t>
  </si>
  <si>
    <t>Q2</t>
  </si>
  <si>
    <t>Q3</t>
  </si>
  <si>
    <t>Q4</t>
  </si>
  <si>
    <t>YR 2</t>
  </si>
  <si>
    <t>YR 1 
TOTAL</t>
  </si>
  <si>
    <t>YR 2 
TOTAL</t>
  </si>
  <si>
    <t>VOLUME AND GROSS PREMIUM ASSUMPTIONS BY CUSTOMER SEGMENT/VRC TYPE</t>
  </si>
  <si>
    <t>Business Case Template</t>
  </si>
  <si>
    <t>Revenue</t>
  </si>
  <si>
    <t>Cost of sales</t>
  </si>
  <si>
    <t>Other variable costs</t>
  </si>
  <si>
    <t>Gross profit</t>
  </si>
  <si>
    <t>&lt;&lt; enter costs as negative numbers</t>
  </si>
  <si>
    <t>Overheads</t>
  </si>
  <si>
    <t>Salaries</t>
  </si>
  <si>
    <t>Rent</t>
  </si>
  <si>
    <t>Electricity generation</t>
  </si>
  <si>
    <t>Marketing expenses</t>
  </si>
  <si>
    <t>Operating profit</t>
  </si>
  <si>
    <t>Other overheads 1</t>
  </si>
  <si>
    <t>Other overheads 2</t>
  </si>
  <si>
    <t>Gross margin (%)</t>
  </si>
  <si>
    <t>Other overheads 3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</si>
  <si>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</si>
  <si>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</si>
  <si>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</si>
  <si>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</si>
  <si>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</si>
  <si>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</si>
  <si>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</si>
  <si>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</si>
  <si>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</si>
  <si>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</si>
  <si>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</si>
  <si>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</si>
  <si>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</si>
  <si>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>[Business Description e.g. chair rental]</t>
  </si>
  <si>
    <t>Net margin</t>
  </si>
  <si>
    <r>
      <rPr>
        <b/>
        <strike/>
        <sz val="9"/>
        <color theme="0"/>
        <rFont val="Open Sans"/>
        <family val="2"/>
      </rPr>
      <t>N</t>
    </r>
    <r>
      <rPr>
        <b/>
        <sz val="9"/>
        <color theme="0"/>
        <rFont val="Open Sans"/>
        <family val="2"/>
      </rPr>
      <t>'000</t>
    </r>
  </si>
  <si>
    <t>Volume sold in the period</t>
  </si>
  <si>
    <t>SALES AND VARIABLE COST ASSUMPTIONS</t>
  </si>
  <si>
    <t>Total sales</t>
  </si>
  <si>
    <t>Revenue calculation</t>
  </si>
  <si>
    <t>Avg. price per unit</t>
  </si>
  <si>
    <t>Variable cost calulation</t>
  </si>
  <si>
    <t>Variable cost 1 per unit</t>
  </si>
  <si>
    <t>Total variable cost per unit</t>
  </si>
  <si>
    <t>Volume sold per period</t>
  </si>
  <si>
    <t>Total var. cost for period</t>
  </si>
  <si>
    <t>Start up costs template</t>
  </si>
  <si>
    <t>Tables</t>
  </si>
  <si>
    <t>Chairs</t>
  </si>
  <si>
    <t>Pots</t>
  </si>
  <si>
    <t>1 year rent</t>
  </si>
  <si>
    <t>[Other 1]</t>
  </si>
  <si>
    <t>[Other 2]</t>
  </si>
  <si>
    <t>[Other 3]</t>
  </si>
  <si>
    <t>[Other 4]</t>
  </si>
  <si>
    <t>Operating loss from P&amp;L</t>
  </si>
  <si>
    <t>Total investment required</t>
  </si>
  <si>
    <t>&lt;&lt; enter expenses as negative numbers</t>
  </si>
  <si>
    <t>&lt;&lt; this should be linked to the P&amp;L.  It simply means we have to fund the period the business is making losses</t>
  </si>
  <si>
    <r>
      <rPr>
        <b/>
        <sz val="20"/>
        <color rgb="FFC00000"/>
        <rFont val="Open Sans"/>
        <family val="2"/>
      </rPr>
      <t>Note:</t>
    </r>
    <r>
      <rPr>
        <sz val="20"/>
        <color rgb="FFC00000"/>
        <rFont val="Open Sans"/>
        <family val="2"/>
      </rPr>
      <t xml:space="preserve"> this should be a "cash basis" P&amp;L to keep it simple and relevant</t>
    </r>
  </si>
  <si>
    <t>Source of assumptions</t>
  </si>
  <si>
    <t>&lt;&lt; Indicate source of assumptions here</t>
  </si>
  <si>
    <t xml:space="preserve">&lt;&lt; this is the total investment required that will be entered on PPT slide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</si>
</sst>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,##0.0"/>
    <numFmt numFmtId="166" formatCode="[$₦-46A]#,##0"/>
    <numFmt numFmtId="167" formatCode="\₦#,##0_);[Red]\(\₦#,##0\)"/>
  </numFmts>
  <fonts count="29" x14ac:knownFonts="1">
    <font>
      <sz val="9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 tint="0.34998626667073579"/>
      <name val="Arial"/>
      <family val="2"/>
      <scheme val="minor"/>
    </font>
    <font>
      <b/>
      <sz val="12"/>
      <color theme="2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28"/>
      <color theme="1" tint="0.34998626667073579"/>
      <name val="Arial"/>
      <family val="2"/>
      <scheme val="major"/>
    </font>
    <font>
      <b/>
      <sz val="11"/>
      <color theme="4" tint="-0.24994659260841701"/>
      <name val="Arial"/>
      <family val="2"/>
      <scheme val="major"/>
    </font>
    <font>
      <b/>
      <sz val="11"/>
      <color theme="8"/>
      <name val="Arial"/>
      <family val="2"/>
      <scheme val="major"/>
    </font>
    <font>
      <b/>
      <sz val="11"/>
      <color theme="6"/>
      <name val="Arial"/>
      <family val="2"/>
      <scheme val="major"/>
    </font>
    <font>
      <b/>
      <sz val="14"/>
      <color theme="1" tint="0.34998626667073579"/>
      <name val="Arial"/>
      <family val="2"/>
      <scheme val="major"/>
    </font>
    <font>
      <sz val="10"/>
      <name val="Arial"/>
      <family val="2"/>
    </font>
    <font>
      <sz val="9"/>
      <color theme="1" tint="0.34998626667073579"/>
      <name val="Open Sans"/>
      <family val="2"/>
    </font>
    <font>
      <sz val="28"/>
      <color theme="1" tint="0.34998626667073579"/>
      <name val="Open Sans"/>
      <family val="2"/>
    </font>
    <font>
      <b/>
      <sz val="14"/>
      <color theme="1" tint="0.34998626667073579"/>
      <name val="Open Sans"/>
      <family val="2"/>
    </font>
    <font>
      <b/>
      <i/>
      <sz val="10"/>
      <name val="Open Sans"/>
      <family val="2"/>
    </font>
    <font>
      <b/>
      <i/>
      <sz val="9"/>
      <color theme="1" tint="0.34998626667073579"/>
      <name val="Open Sans"/>
      <family val="2"/>
    </font>
    <font>
      <b/>
      <sz val="9"/>
      <color theme="1" tint="0.34998626667073579"/>
      <name val="Open Sans"/>
      <family val="2"/>
    </font>
    <font>
      <b/>
      <sz val="9"/>
      <color theme="0"/>
      <name val="Open Sans"/>
      <family val="2"/>
    </font>
    <font>
      <b/>
      <strike/>
      <sz val="9"/>
      <color theme="0"/>
      <name val="Open Sans"/>
      <family val="2"/>
    </font>
    <font>
      <b/>
      <sz val="11"/>
      <color theme="0" tint="-0.499984740745262"/>
      <name val="Open Sans"/>
      <family val="2"/>
    </font>
    <font>
      <sz val="9"/>
      <color rgb="FFC00000"/>
      <name val="Open Sans"/>
      <family val="2"/>
    </font>
    <font>
      <i/>
      <sz val="9"/>
      <color theme="1" tint="0.34998626667073579"/>
      <name val="Open Sans"/>
      <family val="2"/>
    </font>
    <font>
      <i/>
      <sz val="8"/>
      <color theme="0" tint="-0.499984740745262"/>
      <name val="Open Sans"/>
      <family val="2"/>
    </font>
    <font>
      <b/>
      <sz val="12"/>
      <color theme="2"/>
      <name val="Open Sans"/>
      <family val="2"/>
    </font>
    <font>
      <sz val="20"/>
      <color rgb="FFC00000"/>
      <name val="Open Sans"/>
      <family val="2"/>
    </font>
    <font>
      <b/>
      <sz val="20"/>
      <color rgb="FFC00000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24994659260841701"/>
      </top>
      <bottom/>
      <diagonal/>
    </border>
  </borders>
  <cellStyleXfs count="24">
    <xf numFmtId="0" fontId="0" fillId="0" borderId="0">
      <alignment vertical="center"/>
    </xf>
    <xf numFmtId="0" fontId="8" fillId="0" borderId="0" applyNumberFormat="0" applyFill="0" applyBorder="0" applyAlignment="0" applyProtection="0"/>
    <xf numFmtId="164" fontId="2" fillId="0" borderId="0" applyFont="0" applyFill="0" applyBorder="0" applyProtection="0">
      <alignment vertical="center"/>
    </xf>
    <xf numFmtId="0" fontId="12" fillId="0" borderId="0" applyNumberFormat="0" applyFill="0" applyAlignment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14" fontId="4" fillId="3" borderId="1" applyBorder="0" applyProtection="0">
      <alignment horizontal="center" vertical="center"/>
    </xf>
    <xf numFmtId="0" fontId="3" fillId="2" borderId="0" applyNumberFormat="0" applyFont="0" applyBorder="0" applyAlignment="0" applyProtection="0"/>
    <xf numFmtId="0" fontId="5" fillId="0" borderId="0" applyNumberFormat="0" applyFill="0" applyBorder="0" applyProtection="0">
      <alignment horizontal="right" vertical="center"/>
    </xf>
    <xf numFmtId="0" fontId="3" fillId="4" borderId="0" applyNumberFormat="0" applyFont="0" applyBorder="0" applyAlignment="0" applyProtection="0"/>
    <xf numFmtId="0" fontId="3" fillId="5" borderId="0" applyNumberFormat="0" applyFont="0" applyBorder="0" applyAlignment="0" applyProtection="0"/>
    <xf numFmtId="0" fontId="3" fillId="6" borderId="0" applyNumberFormat="0" applyFont="0" applyBorder="0" applyAlignment="0" applyProtection="0"/>
    <xf numFmtId="0" fontId="3" fillId="5" borderId="2" applyNumberFormat="0" applyFont="0" applyFill="0" applyAlignment="0" applyProtection="0"/>
    <xf numFmtId="0" fontId="3" fillId="5" borderId="3" applyNumberFormat="0" applyFont="0" applyFill="0" applyAlignment="0" applyProtection="0"/>
    <xf numFmtId="165" fontId="3" fillId="0" borderId="2" applyFont="0" applyFill="0" applyBorder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0" applyAlignment="0" applyProtection="0">
      <alignment vertical="center"/>
    </xf>
    <xf numFmtId="0" fontId="3" fillId="5" borderId="5" applyNumberFormat="0" applyFont="0" applyFill="0" applyAlignment="0" applyProtection="0"/>
    <xf numFmtId="0" fontId="7" fillId="0" borderId="0" applyNumberFormat="0" applyFill="0" applyBorder="0" applyProtection="0">
      <alignment vertical="top"/>
    </xf>
    <xf numFmtId="0" fontId="7" fillId="0" borderId="6" applyNumberFormat="0" applyFont="0" applyFill="0" applyAlignment="0" applyProtection="0">
      <alignment horizontal="center"/>
    </xf>
    <xf numFmtId="0" fontId="1" fillId="0" borderId="0"/>
    <xf numFmtId="0" fontId="13" fillId="0" borderId="0"/>
  </cellStyleXfs>
  <cellXfs count="87">
    <xf numFmtId="0" fontId="0" fillId="0" borderId="0" xfId="0">
      <alignment vertical="center"/>
    </xf>
    <xf numFmtId="0" fontId="0" fillId="0" borderId="0" xfId="17" applyFont="1" applyBorder="1" applyAlignment="1">
      <alignment horizontal="left" vertical="center" indent="1"/>
    </xf>
    <xf numFmtId="0" fontId="7" fillId="0" borderId="7" xfId="13" applyFont="1" applyFill="1" applyBorder="1" applyAlignment="1"/>
    <xf numFmtId="0" fontId="14" fillId="0" borderId="0" xfId="0" applyFont="1">
      <alignment vertical="center"/>
    </xf>
    <xf numFmtId="0" fontId="14" fillId="2" borderId="0" xfId="8" applyFont="1"/>
    <xf numFmtId="0" fontId="15" fillId="0" borderId="0" xfId="1" applyFont="1" applyAlignment="1">
      <alignment vertical="center"/>
    </xf>
    <xf numFmtId="0" fontId="16" fillId="0" borderId="0" xfId="3" applyFont="1" applyAlignment="1"/>
    <xf numFmtId="0" fontId="17" fillId="0" borderId="0" xfId="0" applyFont="1">
      <alignment vertical="center"/>
    </xf>
    <xf numFmtId="14" fontId="18" fillId="0" borderId="0" xfId="0" applyNumberFormat="1" applyFont="1">
      <alignment vertical="center"/>
    </xf>
    <xf numFmtId="0" fontId="19" fillId="0" borderId="0" xfId="20" applyFont="1" applyBorder="1">
      <alignment vertical="top"/>
    </xf>
    <xf numFmtId="0" fontId="19" fillId="8" borderId="0" xfId="20" applyFont="1" applyFill="1" applyBorder="1">
      <alignment vertical="top"/>
    </xf>
    <xf numFmtId="0" fontId="20" fillId="8" borderId="0" xfId="20" applyFont="1" applyFill="1" applyBorder="1">
      <alignment vertical="top"/>
    </xf>
    <xf numFmtId="0" fontId="20" fillId="8" borderId="11" xfId="20" applyFont="1" applyFill="1" applyBorder="1" applyAlignment="1">
      <alignment horizontal="centerContinuous"/>
    </xf>
    <xf numFmtId="0" fontId="20" fillId="8" borderId="13" xfId="20" applyFont="1" applyFill="1" applyBorder="1" applyAlignment="1"/>
    <xf numFmtId="14" fontId="20" fillId="8" borderId="0" xfId="20" applyNumberFormat="1" applyFont="1" applyFill="1" applyBorder="1" applyAlignment="1">
      <alignment wrapText="1"/>
    </xf>
    <xf numFmtId="14" fontId="20" fillId="8" borderId="13" xfId="20" applyNumberFormat="1" applyFont="1" applyFill="1" applyBorder="1" applyAlignment="1">
      <alignment horizontal="right" wrapText="1"/>
    </xf>
    <xf numFmtId="0" fontId="22" fillId="0" borderId="0" xfId="4" applyFont="1" applyBorder="1"/>
    <xf numFmtId="0" fontId="14" fillId="0" borderId="0" xfId="19" applyFont="1" applyFill="1" applyBorder="1" applyAlignment="1">
      <alignment vertical="center"/>
    </xf>
    <xf numFmtId="0" fontId="14" fillId="10" borderId="9" xfId="13" applyFont="1" applyFill="1" applyBorder="1"/>
    <xf numFmtId="0" fontId="19" fillId="0" borderId="7" xfId="13" applyFont="1" applyFill="1" applyBorder="1" applyAlignment="1"/>
    <xf numFmtId="167" fontId="19" fillId="0" borderId="7" xfId="15" applyNumberFormat="1" applyFont="1" applyFill="1" applyBorder="1">
      <alignment vertical="center"/>
    </xf>
    <xf numFmtId="167" fontId="18" fillId="9" borderId="7" xfId="15" applyNumberFormat="1" applyFont="1" applyFill="1" applyBorder="1">
      <alignment vertical="center"/>
    </xf>
    <xf numFmtId="167" fontId="19" fillId="9" borderId="14" xfId="15" applyNumberFormat="1" applyFont="1" applyFill="1" applyBorder="1">
      <alignment vertical="center"/>
    </xf>
    <xf numFmtId="0" fontId="14" fillId="10" borderId="12" xfId="10" applyFont="1" applyFill="1" applyBorder="1"/>
    <xf numFmtId="0" fontId="14" fillId="0" borderId="0" xfId="17" applyFont="1" applyBorder="1" applyAlignment="1">
      <alignment horizontal="left" vertical="center"/>
    </xf>
    <xf numFmtId="167" fontId="14" fillId="0" borderId="0" xfId="15" applyNumberFormat="1" applyFont="1" applyBorder="1">
      <alignment vertical="center"/>
    </xf>
    <xf numFmtId="167" fontId="14" fillId="9" borderId="0" xfId="15" applyNumberFormat="1" applyFont="1" applyFill="1" applyBorder="1">
      <alignment vertical="center"/>
    </xf>
    <xf numFmtId="167" fontId="14" fillId="9" borderId="15" xfId="15" applyNumberFormat="1" applyFont="1" applyFill="1" applyBorder="1">
      <alignment vertical="center"/>
    </xf>
    <xf numFmtId="0" fontId="23" fillId="0" borderId="0" xfId="0" applyFont="1">
      <alignment vertical="center"/>
    </xf>
    <xf numFmtId="0" fontId="19" fillId="0" borderId="4" xfId="16" applyFont="1">
      <alignment vertical="center"/>
    </xf>
    <xf numFmtId="167" fontId="19" fillId="0" borderId="4" xfId="16" applyNumberFormat="1" applyFont="1">
      <alignment vertical="center"/>
    </xf>
    <xf numFmtId="167" fontId="19" fillId="9" borderId="4" xfId="16" applyNumberFormat="1" applyFont="1" applyFill="1">
      <alignment vertical="center"/>
    </xf>
    <xf numFmtId="167" fontId="19" fillId="9" borderId="17" xfId="16" applyNumberFormat="1" applyFont="1" applyFill="1" applyBorder="1">
      <alignment vertical="center"/>
    </xf>
    <xf numFmtId="0" fontId="24" fillId="0" borderId="0" xfId="16" applyFont="1" applyBorder="1">
      <alignment vertical="center"/>
    </xf>
    <xf numFmtId="9" fontId="24" fillId="0" borderId="0" xfId="16" applyNumberFormat="1" applyFont="1" applyBorder="1">
      <alignment vertical="center"/>
    </xf>
    <xf numFmtId="9" fontId="14" fillId="9" borderId="0" xfId="16" applyNumberFormat="1" applyFont="1" applyFill="1" applyBorder="1">
      <alignment vertical="center"/>
    </xf>
    <xf numFmtId="9" fontId="14" fillId="9" borderId="15" xfId="16" applyNumberFormat="1" applyFont="1" applyFill="1" applyBorder="1">
      <alignment vertical="center"/>
    </xf>
    <xf numFmtId="167" fontId="19" fillId="9" borderId="0" xfId="16" applyNumberFormat="1" applyFont="1" applyFill="1" applyBorder="1">
      <alignment vertical="center"/>
    </xf>
    <xf numFmtId="167" fontId="19" fillId="9" borderId="15" xfId="16" applyNumberFormat="1" applyFont="1" applyFill="1" applyBorder="1">
      <alignment vertical="center"/>
    </xf>
    <xf numFmtId="4" fontId="14" fillId="0" borderId="0" xfId="0" applyNumberFormat="1" applyFont="1">
      <alignment vertical="center"/>
    </xf>
    <xf numFmtId="0" fontId="14" fillId="0" borderId="0" xfId="17" applyFont="1" applyBorder="1" applyAlignment="1">
      <alignment horizontal="left" vertical="center" indent="1"/>
    </xf>
    <xf numFmtId="9" fontId="14" fillId="0" borderId="0" xfId="0" applyNumberFormat="1" applyFont="1">
      <alignment vertical="center"/>
    </xf>
    <xf numFmtId="0" fontId="14" fillId="10" borderId="10" xfId="14" applyFont="1" applyFill="1" applyBorder="1"/>
    <xf numFmtId="0" fontId="19" fillId="0" borderId="8" xfId="14" applyFont="1" applyFill="1" applyBorder="1" applyAlignment="1"/>
    <xf numFmtId="167" fontId="19" fillId="0" borderId="8" xfId="2" applyNumberFormat="1" applyFont="1" applyFill="1" applyBorder="1">
      <alignment vertical="center"/>
    </xf>
    <xf numFmtId="167" fontId="19" fillId="9" borderId="8" xfId="2" applyNumberFormat="1" applyFont="1" applyFill="1" applyBorder="1">
      <alignment vertical="center"/>
    </xf>
    <xf numFmtId="167" fontId="19" fillId="9" borderId="16" xfId="2" applyNumberFormat="1" applyFont="1" applyFill="1" applyBorder="1">
      <alignment vertical="center"/>
    </xf>
    <xf numFmtId="3" fontId="25" fillId="0" borderId="0" xfId="20" applyNumberFormat="1" applyFont="1" applyBorder="1" applyAlignment="1">
      <alignment wrapText="1"/>
    </xf>
    <xf numFmtId="166" fontId="19" fillId="0" borderId="8" xfId="2" applyNumberFormat="1" applyFont="1" applyFill="1" applyBorder="1">
      <alignment vertical="center"/>
    </xf>
    <xf numFmtId="14" fontId="26" fillId="3" borderId="0" xfId="7" applyFont="1" applyBorder="1" applyAlignment="1">
      <alignment horizontal="left" vertical="center"/>
    </xf>
    <xf numFmtId="14" fontId="26" fillId="3" borderId="0" xfId="7" applyFont="1" applyBorder="1">
      <alignment horizontal="center" vertical="center"/>
    </xf>
    <xf numFmtId="14" fontId="19" fillId="0" borderId="0" xfId="20" applyNumberFormat="1" applyFont="1" applyBorder="1" applyAlignment="1">
      <alignment horizontal="right" wrapText="1"/>
    </xf>
    <xf numFmtId="14" fontId="19" fillId="0" borderId="0" xfId="20" applyNumberFormat="1" applyFont="1" applyBorder="1" applyAlignment="1">
      <alignment wrapText="1"/>
    </xf>
    <xf numFmtId="0" fontId="19" fillId="0" borderId="0" xfId="20" applyFont="1" applyFill="1" applyBorder="1">
      <alignment vertical="top"/>
    </xf>
    <xf numFmtId="14" fontId="26" fillId="0" borderId="0" xfId="7" applyFont="1" applyFill="1" applyBorder="1" applyAlignment="1">
      <alignment horizontal="left" vertical="center"/>
    </xf>
    <xf numFmtId="14" fontId="26" fillId="0" borderId="0" xfId="7" applyFont="1" applyFill="1" applyBorder="1">
      <alignment horizontal="center" vertical="center"/>
    </xf>
    <xf numFmtId="14" fontId="19" fillId="0" borderId="0" xfId="20" applyNumberFormat="1" applyFont="1" applyFill="1" applyBorder="1" applyAlignment="1">
      <alignment horizontal="right" wrapText="1"/>
    </xf>
    <xf numFmtId="14" fontId="19" fillId="0" borderId="0" xfId="20" applyNumberFormat="1" applyFont="1" applyFill="1" applyBorder="1" applyAlignment="1">
      <alignment wrapText="1"/>
    </xf>
    <xf numFmtId="0" fontId="14" fillId="9" borderId="9" xfId="13" applyFont="1" applyFill="1" applyBorder="1"/>
    <xf numFmtId="0" fontId="14" fillId="0" borderId="7" xfId="13" applyFont="1" applyFill="1" applyBorder="1" applyAlignment="1"/>
    <xf numFmtId="0" fontId="14" fillId="9" borderId="12" xfId="10" applyFont="1" applyFill="1" applyBorder="1"/>
    <xf numFmtId="0" fontId="14" fillId="0" borderId="0" xfId="17" applyFont="1" applyBorder="1">
      <alignment vertical="center"/>
    </xf>
    <xf numFmtId="3" fontId="14" fillId="0" borderId="0" xfId="15" applyNumberFormat="1" applyFont="1" applyBorder="1">
      <alignment vertical="center"/>
    </xf>
    <xf numFmtId="3" fontId="19" fillId="0" borderId="4" xfId="16" applyNumberFormat="1" applyFont="1">
      <alignment vertical="center"/>
    </xf>
    <xf numFmtId="166" fontId="14" fillId="0" borderId="0" xfId="15" applyNumberFormat="1" applyFont="1" applyBorder="1">
      <alignment vertical="center"/>
    </xf>
    <xf numFmtId="0" fontId="14" fillId="9" borderId="10" xfId="14" applyFont="1" applyFill="1" applyBorder="1"/>
    <xf numFmtId="167" fontId="14" fillId="0" borderId="7" xfId="15" applyNumberFormat="1" applyFont="1" applyFill="1" applyBorder="1">
      <alignment vertical="center"/>
    </xf>
    <xf numFmtId="167" fontId="19" fillId="0" borderId="0" xfId="15" applyNumberFormat="1" applyFont="1" applyBorder="1">
      <alignment vertical="center"/>
    </xf>
    <xf numFmtId="167" fontId="14" fillId="0" borderId="0" xfId="15" applyNumberFormat="1" applyFont="1" applyFill="1" applyBorder="1">
      <alignment vertical="center"/>
    </xf>
    <xf numFmtId="0" fontId="0" fillId="0" borderId="0" xfId="13" applyFont="1" applyFill="1" applyBorder="1" applyAlignment="1">
      <alignment horizontal="left" indent="1"/>
    </xf>
    <xf numFmtId="167" fontId="19" fillId="0" borderId="0" xfId="13" applyNumberFormat="1" applyFont="1" applyFill="1" applyBorder="1" applyAlignment="1">
      <alignment vertical="center"/>
    </xf>
    <xf numFmtId="167" fontId="14" fillId="9" borderId="7" xfId="15" applyNumberFormat="1" applyFont="1" applyFill="1" applyBorder="1">
      <alignment vertical="center"/>
    </xf>
    <xf numFmtId="167" fontId="19" fillId="9" borderId="0" xfId="15" applyNumberFormat="1" applyFont="1" applyFill="1" applyBorder="1">
      <alignment vertical="center"/>
    </xf>
    <xf numFmtId="3" fontId="14" fillId="9" borderId="0" xfId="15" applyNumberFormat="1" applyFont="1" applyFill="1" applyBorder="1">
      <alignment vertical="center"/>
    </xf>
    <xf numFmtId="3" fontId="19" fillId="9" borderId="4" xfId="16" applyNumberFormat="1" applyFont="1" applyFill="1">
      <alignment vertical="center"/>
    </xf>
    <xf numFmtId="166" fontId="14" fillId="9" borderId="0" xfId="15" applyNumberFormat="1" applyFont="1" applyFill="1" applyBorder="1">
      <alignment vertical="center"/>
    </xf>
    <xf numFmtId="166" fontId="19" fillId="9" borderId="8" xfId="2" applyNumberFormat="1" applyFont="1" applyFill="1" applyBorder="1">
      <alignment vertical="center"/>
    </xf>
    <xf numFmtId="167" fontId="14" fillId="9" borderId="14" xfId="15" applyNumberFormat="1" applyFont="1" applyFill="1" applyBorder="1">
      <alignment vertical="center"/>
    </xf>
    <xf numFmtId="167" fontId="19" fillId="9" borderId="15" xfId="15" applyNumberFormat="1" applyFont="1" applyFill="1" applyBorder="1">
      <alignment vertical="center"/>
    </xf>
    <xf numFmtId="3" fontId="14" fillId="9" borderId="15" xfId="15" applyNumberFormat="1" applyFont="1" applyFill="1" applyBorder="1">
      <alignment vertical="center"/>
    </xf>
    <xf numFmtId="3" fontId="19" fillId="9" borderId="17" xfId="16" applyNumberFormat="1" applyFont="1" applyFill="1" applyBorder="1">
      <alignment vertical="center"/>
    </xf>
    <xf numFmtId="166" fontId="14" fillId="9" borderId="15" xfId="15" applyNumberFormat="1" applyFont="1" applyFill="1" applyBorder="1">
      <alignment vertical="center"/>
    </xf>
    <xf numFmtId="166" fontId="19" fillId="9" borderId="16" xfId="2" applyNumberFormat="1" applyFont="1" applyFill="1" applyBorder="1">
      <alignment vertical="center"/>
    </xf>
    <xf numFmtId="0" fontId="19" fillId="0" borderId="8" xfId="14" applyFont="1" applyFill="1" applyBorder="1" applyAlignment="1">
      <alignment horizontal="left" indent="1"/>
    </xf>
    <xf numFmtId="0" fontId="19" fillId="0" borderId="0" xfId="17" applyFont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20" fillId="8" borderId="11" xfId="20" applyFont="1" applyFill="1" applyBorder="1" applyAlignment="1">
      <alignment horizontal="center"/>
    </xf>
  </cellXfs>
  <cellStyles count="24">
    <cellStyle name="Band Bottom Rule" xfId="14" xr:uid="{00000000-0005-0000-0000-000000000000}"/>
    <cellStyle name="Band Left Border" xfId="19" xr:uid="{00000000-0005-0000-0000-000001000000}"/>
    <cellStyle name="Band Top Rule" xfId="13" xr:uid="{00000000-0005-0000-0000-000002000000}"/>
    <cellStyle name="Currency" xfId="2" builtinId="4" customBuiltin="1"/>
    <cellStyle name="Date Bracket" xfId="21" xr:uid="{00000000-0005-0000-0000-000004000000}"/>
    <cellStyle name="Header 5" xfId="20" xr:uid="{00000000-0005-0000-0000-000005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ours" xfId="15" xr:uid="{00000000-0005-0000-0000-00000A000000}"/>
    <cellStyle name="Input" xfId="7" builtinId="20" customBuiltin="1"/>
    <cellStyle name="Input Label" xfId="9" xr:uid="{00000000-0005-0000-0000-00000C000000}"/>
    <cellStyle name="Line Description" xfId="17" xr:uid="{00000000-0005-0000-0000-00000D000000}"/>
    <cellStyle name="Normal" xfId="0" builtinId="0" customBuiltin="1"/>
    <cellStyle name="Normal 2" xfId="22" xr:uid="{00000000-0005-0000-0000-00000F000000}"/>
    <cellStyle name="Normal 3" xfId="23" xr:uid="{00000000-0005-0000-0000-000010000000}"/>
    <cellStyle name="Resource Band" xfId="10" xr:uid="{00000000-0005-0000-0000-000011000000}"/>
    <cellStyle name="Summary Band" xfId="12" xr:uid="{00000000-0005-0000-0000-000012000000}"/>
    <cellStyle name="Title" xfId="1" builtinId="15" customBuiltin="1"/>
    <cellStyle name="Top Rule" xfId="8" xr:uid="{00000000-0005-0000-0000-000014000000}"/>
    <cellStyle name="Total Columns" xfId="18" xr:uid="{00000000-0005-0000-0000-000015000000}"/>
    <cellStyle name="Total Hours" xfId="16" xr:uid="{00000000-0005-0000-0000-000016000000}"/>
    <cellStyle name="Vendor Band" xfId="11" xr:uid="{00000000-0005-0000-0000-000017000000}"/>
  </cellStyles>
  <dxfs count="0"/>
  <tableStyles count="0" defaultTableStyle="TableStyleMedium2" defaultPivotStyle="PivotStyleLight1"/>
  <colors>
    <mruColors>
      <color rgb="FFBBDFD7"/>
      <color rgb="FFBBD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roject Cost Tracker">
      <a:dk1>
        <a:sysClr val="windowText" lastClr="000000"/>
      </a:dk1>
      <a:lt1>
        <a:sysClr val="window" lastClr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Cost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lumMod val="65000"/>
            <a:lumOff val="35000"/>
          </a:schemeClr>
        </a:solidFill>
        <a:ln>
          <a:noFill/>
        </a:ln>
      </a:spPr>
      <a:bodyPr vertOverflow="clip" horzOverflow="clip" rtlCol="0" anchor="t"/>
      <a:lstStyle>
        <a:defPPr algn="l">
          <a:defRPr sz="1000">
            <a:solidFill>
              <a:schemeClr val="bg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A41"/>
  <sheetViews>
    <sheetView showGridLines="0" tabSelected="1" zoomScale="90" zoomScaleNormal="90" workbookViewId="0">
      <pane ySplit="6" topLeftCell="A25" activePane="bottomLeft" state="frozen"/>
      <selection pane="bottomLeft" activeCell="X31" sqref="X31"/>
    </sheetView>
  </sheetViews>
  <sheetFormatPr defaultColWidth="9" defaultRowHeight="15" customHeight="1" x14ac:dyDescent="0.2"/>
  <cols>
    <col min="1" max="1" width="1.140625" style="3" customWidth="1"/>
    <col min="2" max="2" width="0.42578125" style="3" customWidth="1"/>
    <col min="3" max="3" width="25.7109375" style="3" customWidth="1"/>
    <col min="4" max="21" width="10.5703125" style="3" customWidth="1"/>
    <col min="22" max="22" width="3.28515625" style="3" customWidth="1"/>
    <col min="23" max="16384" width="9" style="3"/>
  </cols>
  <sheetData>
    <row r="1" spans="1:23" ht="7.5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3" ht="41.25" x14ac:dyDescent="0.2">
      <c r="A2" s="5"/>
      <c r="B2" s="5" t="s">
        <v>9</v>
      </c>
      <c r="C2" s="5"/>
      <c r="D2" s="5"/>
      <c r="E2" s="5"/>
      <c r="F2" s="5"/>
      <c r="G2" s="5"/>
      <c r="H2" s="85" t="s">
        <v>64</v>
      </c>
      <c r="J2" s="5"/>
      <c r="K2" s="5"/>
      <c r="L2" s="5"/>
      <c r="M2" s="5"/>
      <c r="N2" s="5"/>
      <c r="O2" s="5"/>
    </row>
    <row r="3" spans="1:23" ht="21" x14ac:dyDescent="0.4">
      <c r="A3" s="6" t="s">
        <v>0</v>
      </c>
      <c r="B3" s="6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7"/>
      <c r="S3" s="7"/>
      <c r="T3" s="7"/>
      <c r="U3" s="8"/>
    </row>
    <row r="4" spans="1:23" ht="15" customHeight="1" x14ac:dyDescent="0.2">
      <c r="Q4" s="7"/>
      <c r="R4" s="7"/>
      <c r="S4" s="7"/>
      <c r="T4" s="7"/>
      <c r="U4" s="7"/>
    </row>
    <row r="5" spans="1:23" s="9" customFormat="1" ht="12.75" customHeight="1" x14ac:dyDescent="0.3">
      <c r="B5" s="10"/>
      <c r="C5" s="11"/>
      <c r="D5" s="12" t="s">
        <v>37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86" t="s">
        <v>5</v>
      </c>
      <c r="R5" s="86"/>
      <c r="S5" s="86"/>
      <c r="T5" s="86"/>
      <c r="U5" s="13"/>
    </row>
    <row r="6" spans="1:23" s="9" customFormat="1" ht="28.5" x14ac:dyDescent="0.3">
      <c r="B6" s="10"/>
      <c r="C6" s="11" t="s">
        <v>40</v>
      </c>
      <c r="D6" s="14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4" t="s">
        <v>30</v>
      </c>
      <c r="J6" s="14" t="s">
        <v>31</v>
      </c>
      <c r="K6" s="14" t="s">
        <v>32</v>
      </c>
      <c r="L6" s="14" t="s">
        <v>33</v>
      </c>
      <c r="M6" s="14" t="s">
        <v>34</v>
      </c>
      <c r="N6" s="14" t="s">
        <v>35</v>
      </c>
      <c r="O6" s="14" t="s">
        <v>36</v>
      </c>
      <c r="P6" s="15" t="s">
        <v>6</v>
      </c>
      <c r="Q6" s="14" t="s">
        <v>1</v>
      </c>
      <c r="R6" s="14" t="s">
        <v>2</v>
      </c>
      <c r="S6" s="14" t="s">
        <v>3</v>
      </c>
      <c r="T6" s="14" t="s">
        <v>4</v>
      </c>
      <c r="U6" s="15" t="s">
        <v>7</v>
      </c>
    </row>
    <row r="7" spans="1:23" ht="4.9000000000000004" customHeight="1" thickBot="1" x14ac:dyDescent="0.35">
      <c r="C7" s="16"/>
    </row>
    <row r="8" spans="1:23" ht="15" customHeight="1" x14ac:dyDescent="0.3">
      <c r="A8" s="17"/>
      <c r="B8" s="18"/>
      <c r="C8" s="19" t="s">
        <v>10</v>
      </c>
      <c r="D8" s="20">
        <v>20000</v>
      </c>
      <c r="E8" s="20">
        <v>20000</v>
      </c>
      <c r="F8" s="20">
        <v>20000</v>
      </c>
      <c r="G8" s="20">
        <v>20000</v>
      </c>
      <c r="H8" s="20">
        <v>20000</v>
      </c>
      <c r="I8" s="20">
        <v>20000</v>
      </c>
      <c r="J8" s="20">
        <v>20000</v>
      </c>
      <c r="K8" s="20">
        <v>20000</v>
      </c>
      <c r="L8" s="20">
        <v>20000</v>
      </c>
      <c r="M8" s="20">
        <v>20000</v>
      </c>
      <c r="N8" s="20">
        <v>20000</v>
      </c>
      <c r="O8" s="20">
        <v>20000</v>
      </c>
      <c r="P8" s="21">
        <f>SUM('Business Case'!$D8:$O8)</f>
        <v>240000</v>
      </c>
      <c r="Q8" s="20">
        <v>20000</v>
      </c>
      <c r="R8" s="20">
        <v>20000</v>
      </c>
      <c r="S8" s="20">
        <v>20000</v>
      </c>
      <c r="T8" s="20">
        <v>20000</v>
      </c>
      <c r="U8" s="22">
        <f>T8</f>
        <v>20000</v>
      </c>
    </row>
    <row r="9" spans="1:23" ht="15" customHeight="1" x14ac:dyDescent="0.3">
      <c r="A9" s="17"/>
      <c r="B9" s="23"/>
      <c r="C9" s="24" t="s">
        <v>11</v>
      </c>
      <c r="D9" s="25">
        <v>-1150</v>
      </c>
      <c r="E9" s="25">
        <v>-1150</v>
      </c>
      <c r="F9" s="25">
        <v>-1150</v>
      </c>
      <c r="G9" s="25">
        <v>-1150</v>
      </c>
      <c r="H9" s="25">
        <v>-1150</v>
      </c>
      <c r="I9" s="25">
        <v>-1150</v>
      </c>
      <c r="J9" s="25">
        <v>-1150</v>
      </c>
      <c r="K9" s="25">
        <v>-1150</v>
      </c>
      <c r="L9" s="25">
        <v>-1150</v>
      </c>
      <c r="M9" s="25">
        <v>-1150</v>
      </c>
      <c r="N9" s="25">
        <v>-1150</v>
      </c>
      <c r="O9" s="25">
        <v>-1150</v>
      </c>
      <c r="P9" s="26">
        <f>SUM('Business Case'!$D9:$O9)</f>
        <v>-13800</v>
      </c>
      <c r="Q9" s="25">
        <v>-1150</v>
      </c>
      <c r="R9" s="25">
        <v>-1150</v>
      </c>
      <c r="S9" s="25">
        <v>-1150</v>
      </c>
      <c r="T9" s="25">
        <v>-1150</v>
      </c>
      <c r="U9" s="27">
        <f>SUM('Business Case'!$Q9:$T9)</f>
        <v>-4600</v>
      </c>
      <c r="V9" s="28"/>
      <c r="W9" s="28" t="s">
        <v>14</v>
      </c>
    </row>
    <row r="10" spans="1:23" ht="15" customHeight="1" x14ac:dyDescent="0.3">
      <c r="A10" s="17"/>
      <c r="B10" s="23"/>
      <c r="C10" s="24" t="s">
        <v>12</v>
      </c>
      <c r="D10" s="25">
        <v>-4800</v>
      </c>
      <c r="E10" s="25">
        <v>-4800</v>
      </c>
      <c r="F10" s="25">
        <v>-4800</v>
      </c>
      <c r="G10" s="25">
        <v>-4800</v>
      </c>
      <c r="H10" s="25">
        <v>-4800</v>
      </c>
      <c r="I10" s="25">
        <v>-4800</v>
      </c>
      <c r="J10" s="25">
        <v>-4800</v>
      </c>
      <c r="K10" s="25">
        <v>-4800</v>
      </c>
      <c r="L10" s="25">
        <v>-4800</v>
      </c>
      <c r="M10" s="25">
        <v>-4800</v>
      </c>
      <c r="N10" s="25">
        <v>-4800</v>
      </c>
      <c r="O10" s="25">
        <v>-4800</v>
      </c>
      <c r="P10" s="26">
        <f>SUM('Business Case'!$D10:$O10)</f>
        <v>-57600</v>
      </c>
      <c r="Q10" s="25">
        <v>-4800</v>
      </c>
      <c r="R10" s="25">
        <v>-4800</v>
      </c>
      <c r="S10" s="25">
        <v>-4800</v>
      </c>
      <c r="T10" s="25">
        <v>-4800</v>
      </c>
      <c r="U10" s="27">
        <f>SUM('Business Case'!$Q10:$T10)</f>
        <v>-19200</v>
      </c>
      <c r="W10" s="28" t="s">
        <v>14</v>
      </c>
    </row>
    <row r="11" spans="1:23" ht="15" customHeight="1" x14ac:dyDescent="0.3">
      <c r="A11" s="17"/>
      <c r="B11" s="23"/>
      <c r="C11" s="29" t="s">
        <v>13</v>
      </c>
      <c r="D11" s="30">
        <f>SUM(D8:D10)</f>
        <v>14050</v>
      </c>
      <c r="E11" s="30">
        <f t="shared" ref="E11:O11" si="0">SUM(E8:E10)</f>
        <v>14050</v>
      </c>
      <c r="F11" s="30">
        <f t="shared" si="0"/>
        <v>14050</v>
      </c>
      <c r="G11" s="30">
        <f t="shared" si="0"/>
        <v>14050</v>
      </c>
      <c r="H11" s="30">
        <f t="shared" si="0"/>
        <v>14050</v>
      </c>
      <c r="I11" s="30">
        <f t="shared" si="0"/>
        <v>14050</v>
      </c>
      <c r="J11" s="30">
        <f t="shared" si="0"/>
        <v>14050</v>
      </c>
      <c r="K11" s="30">
        <f t="shared" si="0"/>
        <v>14050</v>
      </c>
      <c r="L11" s="30">
        <f t="shared" si="0"/>
        <v>14050</v>
      </c>
      <c r="M11" s="30">
        <f t="shared" si="0"/>
        <v>14050</v>
      </c>
      <c r="N11" s="30">
        <f t="shared" si="0"/>
        <v>14050</v>
      </c>
      <c r="O11" s="30">
        <f t="shared" si="0"/>
        <v>14050</v>
      </c>
      <c r="P11" s="31">
        <f>SUM('Business Case'!$D11:$O11)</f>
        <v>168600</v>
      </c>
      <c r="Q11" s="30">
        <f t="shared" ref="Q11" si="1">SUM(Q8:Q10)</f>
        <v>14050</v>
      </c>
      <c r="R11" s="30">
        <f t="shared" ref="R11" si="2">SUM(R8:R10)</f>
        <v>14050</v>
      </c>
      <c r="S11" s="30">
        <f t="shared" ref="S11" si="3">SUM(S8:S10)</f>
        <v>14050</v>
      </c>
      <c r="T11" s="30">
        <f t="shared" ref="T11" si="4">SUM(T8:T10)</f>
        <v>14050</v>
      </c>
      <c r="U11" s="32">
        <f>SUM('Business Case'!$Q11:$T11)</f>
        <v>56200</v>
      </c>
    </row>
    <row r="12" spans="1:23" ht="15" customHeight="1" x14ac:dyDescent="0.3">
      <c r="A12" s="17"/>
      <c r="B12" s="23"/>
      <c r="C12" s="33" t="s">
        <v>23</v>
      </c>
      <c r="D12" s="34">
        <f>D11/D8</f>
        <v>0.70250000000000001</v>
      </c>
      <c r="E12" s="34">
        <f t="shared" ref="E12:P12" si="5">E11/E8</f>
        <v>0.70250000000000001</v>
      </c>
      <c r="F12" s="34">
        <f t="shared" si="5"/>
        <v>0.70250000000000001</v>
      </c>
      <c r="G12" s="34">
        <f t="shared" si="5"/>
        <v>0.70250000000000001</v>
      </c>
      <c r="H12" s="34">
        <f t="shared" si="5"/>
        <v>0.70250000000000001</v>
      </c>
      <c r="I12" s="34">
        <f t="shared" si="5"/>
        <v>0.70250000000000001</v>
      </c>
      <c r="J12" s="34">
        <f t="shared" si="5"/>
        <v>0.70250000000000001</v>
      </c>
      <c r="K12" s="34">
        <f t="shared" si="5"/>
        <v>0.70250000000000001</v>
      </c>
      <c r="L12" s="34">
        <f t="shared" si="5"/>
        <v>0.70250000000000001</v>
      </c>
      <c r="M12" s="34">
        <f t="shared" si="5"/>
        <v>0.70250000000000001</v>
      </c>
      <c r="N12" s="34">
        <f t="shared" si="5"/>
        <v>0.70250000000000001</v>
      </c>
      <c r="O12" s="34">
        <f t="shared" si="5"/>
        <v>0.70250000000000001</v>
      </c>
      <c r="P12" s="35">
        <f t="shared" si="5"/>
        <v>0.70250000000000001</v>
      </c>
      <c r="Q12" s="34">
        <f t="shared" ref="Q12" si="6">Q11/Q8</f>
        <v>0.70250000000000001</v>
      </c>
      <c r="R12" s="34">
        <f t="shared" ref="R12" si="7">R11/R8</f>
        <v>0.70250000000000001</v>
      </c>
      <c r="S12" s="34">
        <f t="shared" ref="S12" si="8">S11/S8</f>
        <v>0.70250000000000001</v>
      </c>
      <c r="T12" s="34">
        <f t="shared" ref="T12:U12" si="9">T11/T8</f>
        <v>0.70250000000000001</v>
      </c>
      <c r="U12" s="36">
        <f t="shared" si="9"/>
        <v>2.81</v>
      </c>
    </row>
    <row r="13" spans="1:23" ht="4.9000000000000004" customHeight="1" x14ac:dyDescent="0.3">
      <c r="A13" s="17"/>
      <c r="B13" s="23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7"/>
      <c r="Q13" s="34"/>
      <c r="R13" s="34"/>
      <c r="S13" s="34"/>
      <c r="T13" s="34"/>
      <c r="U13" s="38"/>
    </row>
    <row r="14" spans="1:23" ht="15" customHeight="1" x14ac:dyDescent="0.3">
      <c r="A14" s="17"/>
      <c r="B14" s="23"/>
      <c r="C14" s="29" t="s">
        <v>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30"/>
      <c r="R14" s="30"/>
      <c r="S14" s="30"/>
      <c r="T14" s="30"/>
      <c r="U14" s="32"/>
      <c r="V14" s="39"/>
    </row>
    <row r="15" spans="1:23" ht="15" customHeight="1" x14ac:dyDescent="0.3">
      <c r="A15" s="17"/>
      <c r="B15" s="23"/>
      <c r="C15" s="40" t="s">
        <v>16</v>
      </c>
      <c r="D15" s="25">
        <v>-3000</v>
      </c>
      <c r="E15" s="25">
        <v>-3000</v>
      </c>
      <c r="F15" s="25">
        <v>-3000</v>
      </c>
      <c r="G15" s="25">
        <v>-3000</v>
      </c>
      <c r="H15" s="25">
        <v>-3000</v>
      </c>
      <c r="I15" s="25">
        <v>-3000</v>
      </c>
      <c r="J15" s="25">
        <v>-3000</v>
      </c>
      <c r="K15" s="25">
        <v>-3000</v>
      </c>
      <c r="L15" s="25">
        <v>-3000</v>
      </c>
      <c r="M15" s="25">
        <v>-3000</v>
      </c>
      <c r="N15" s="25">
        <v>-3000</v>
      </c>
      <c r="O15" s="25">
        <v>-3000</v>
      </c>
      <c r="P15" s="26">
        <f>SUM('Business Case'!$D15:$O15)</f>
        <v>-36000</v>
      </c>
      <c r="Q15" s="25"/>
      <c r="R15" s="25"/>
      <c r="S15" s="25"/>
      <c r="T15" s="25"/>
      <c r="U15" s="27">
        <f>SUM('Business Case'!$Q15:$T15)</f>
        <v>0</v>
      </c>
      <c r="W15" s="28" t="s">
        <v>62</v>
      </c>
    </row>
    <row r="16" spans="1:23" ht="15" customHeight="1" x14ac:dyDescent="0.3">
      <c r="A16" s="17"/>
      <c r="B16" s="23"/>
      <c r="C16" s="40" t="s">
        <v>17</v>
      </c>
      <c r="D16" s="25">
        <v>-5000</v>
      </c>
      <c r="E16" s="25">
        <v>-5000</v>
      </c>
      <c r="F16" s="25">
        <v>-5000</v>
      </c>
      <c r="G16" s="25">
        <v>-5000</v>
      </c>
      <c r="H16" s="25">
        <v>-5000</v>
      </c>
      <c r="I16" s="25">
        <v>-5000</v>
      </c>
      <c r="J16" s="25">
        <v>-5000</v>
      </c>
      <c r="K16" s="25">
        <v>-5000</v>
      </c>
      <c r="L16" s="25">
        <v>-5000</v>
      </c>
      <c r="M16" s="25">
        <v>-5000</v>
      </c>
      <c r="N16" s="25">
        <v>-5000</v>
      </c>
      <c r="O16" s="25">
        <v>-5000</v>
      </c>
      <c r="P16" s="26">
        <f>SUM('Business Case'!$D16:$O16)</f>
        <v>-60000</v>
      </c>
      <c r="Q16" s="25">
        <v>-64003.125</v>
      </c>
      <c r="R16" s="25">
        <v>-64003.125</v>
      </c>
      <c r="S16" s="25">
        <v>-64003.125</v>
      </c>
      <c r="T16" s="25">
        <v>-64003.125</v>
      </c>
      <c r="U16" s="27">
        <f>SUM('Business Case'!$Q16:$T16)</f>
        <v>-256012.5</v>
      </c>
      <c r="W16" s="28" t="s">
        <v>66</v>
      </c>
    </row>
    <row r="17" spans="1:27" ht="15" customHeight="1" x14ac:dyDescent="0.3">
      <c r="A17" s="17"/>
      <c r="B17" s="23"/>
      <c r="C17" s="40" t="s">
        <v>19</v>
      </c>
      <c r="D17" s="25">
        <v>-1000</v>
      </c>
      <c r="E17" s="25">
        <v>-1000</v>
      </c>
      <c r="F17" s="25">
        <v>-1000</v>
      </c>
      <c r="G17" s="25">
        <v>-1000</v>
      </c>
      <c r="H17" s="25">
        <v>-1000</v>
      </c>
      <c r="I17" s="25">
        <v>-1000</v>
      </c>
      <c r="J17" s="25">
        <v>-1000</v>
      </c>
      <c r="K17" s="25">
        <v>-1000</v>
      </c>
      <c r="L17" s="25">
        <v>-1000</v>
      </c>
      <c r="M17" s="25">
        <v>-1000</v>
      </c>
      <c r="N17" s="25">
        <v>-1000</v>
      </c>
      <c r="O17" s="25">
        <v>-1000</v>
      </c>
      <c r="P17" s="26">
        <f>SUM('Business Case'!$D17:$O17)</f>
        <v>-12000</v>
      </c>
      <c r="Q17" s="25">
        <v>0</v>
      </c>
      <c r="R17" s="25">
        <v>0</v>
      </c>
      <c r="S17" s="25">
        <v>0</v>
      </c>
      <c r="T17" s="25">
        <v>0</v>
      </c>
      <c r="U17" s="27">
        <f>SUM('Business Case'!$Q17:$T17)</f>
        <v>0</v>
      </c>
      <c r="V17" s="39"/>
      <c r="W17" s="28" t="s">
        <v>66</v>
      </c>
    </row>
    <row r="18" spans="1:27" ht="15" customHeight="1" x14ac:dyDescent="0.3">
      <c r="A18" s="17"/>
      <c r="B18" s="23"/>
      <c r="C18" s="40" t="s">
        <v>18</v>
      </c>
      <c r="D18" s="25">
        <v>-700</v>
      </c>
      <c r="E18" s="25">
        <v>-700</v>
      </c>
      <c r="F18" s="25">
        <v>-700</v>
      </c>
      <c r="G18" s="25">
        <v>-700</v>
      </c>
      <c r="H18" s="25">
        <v>-700</v>
      </c>
      <c r="I18" s="25">
        <v>-700</v>
      </c>
      <c r="J18" s="25">
        <v>-700</v>
      </c>
      <c r="K18" s="25">
        <v>-700</v>
      </c>
      <c r="L18" s="25">
        <v>-700</v>
      </c>
      <c r="M18" s="25">
        <v>-700</v>
      </c>
      <c r="N18" s="25">
        <v>-700</v>
      </c>
      <c r="O18" s="25">
        <v>-700</v>
      </c>
      <c r="P18" s="26">
        <f>SUM('Business Case'!$D18:$O18)</f>
        <v>-8400</v>
      </c>
      <c r="Q18" s="25"/>
      <c r="R18" s="25"/>
      <c r="S18" s="25"/>
      <c r="T18" s="25"/>
      <c r="U18" s="27">
        <f>SUM('Business Case'!$Q18:$T18)</f>
        <v>0</v>
      </c>
      <c r="V18" s="39"/>
      <c r="W18" s="28" t="s">
        <v>66</v>
      </c>
    </row>
    <row r="19" spans="1:27" ht="15" customHeight="1" x14ac:dyDescent="0.3">
      <c r="A19" s="17"/>
      <c r="B19" s="23"/>
      <c r="C19" s="40" t="s">
        <v>21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>
        <f>SUM('Business Case'!$D19:$O19)</f>
        <v>0</v>
      </c>
      <c r="Q19" s="25"/>
      <c r="R19" s="25"/>
      <c r="S19" s="25"/>
      <c r="T19" s="25"/>
      <c r="U19" s="27">
        <f>SUM('Business Case'!$Q19:$T19)</f>
        <v>0</v>
      </c>
      <c r="V19" s="39"/>
      <c r="W19" s="28" t="s">
        <v>66</v>
      </c>
    </row>
    <row r="20" spans="1:27" ht="15" customHeight="1" x14ac:dyDescent="0.3">
      <c r="A20" s="17"/>
      <c r="B20" s="23"/>
      <c r="C20" s="40" t="s">
        <v>22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>
        <f>SUM('Business Case'!$D20:$O20)</f>
        <v>0</v>
      </c>
      <c r="Q20" s="25"/>
      <c r="R20" s="25"/>
      <c r="S20" s="25"/>
      <c r="T20" s="25"/>
      <c r="U20" s="27">
        <f>SUM('Business Case'!$Q20:$T20)</f>
        <v>0</v>
      </c>
      <c r="V20" s="39"/>
      <c r="W20" s="28" t="s">
        <v>66</v>
      </c>
    </row>
    <row r="21" spans="1:27" ht="15" customHeight="1" x14ac:dyDescent="0.3">
      <c r="A21" s="17"/>
      <c r="B21" s="23"/>
      <c r="C21" s="40" t="s">
        <v>24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>
        <f>SUM('Business Case'!$D21:$O21)</f>
        <v>0</v>
      </c>
      <c r="Q21" s="25"/>
      <c r="R21" s="25"/>
      <c r="S21" s="25"/>
      <c r="T21" s="25"/>
      <c r="U21" s="27">
        <f>SUM('Business Case'!$Q21:$T21)</f>
        <v>0</v>
      </c>
      <c r="V21" s="41"/>
      <c r="W21" s="28" t="s">
        <v>66</v>
      </c>
    </row>
    <row r="22" spans="1:27" ht="15" customHeight="1" x14ac:dyDescent="0.3">
      <c r="A22" s="17"/>
      <c r="B22" s="23"/>
      <c r="C22" s="29" t="s">
        <v>20</v>
      </c>
      <c r="D22" s="30">
        <f>D11+SUM(D16:D21)</f>
        <v>7350</v>
      </c>
      <c r="E22" s="30">
        <f t="shared" ref="E22:T22" si="10">E11+SUM(E16:E21)</f>
        <v>7350</v>
      </c>
      <c r="F22" s="30">
        <f t="shared" si="10"/>
        <v>7350</v>
      </c>
      <c r="G22" s="30">
        <f t="shared" si="10"/>
        <v>7350</v>
      </c>
      <c r="H22" s="30">
        <f t="shared" si="10"/>
        <v>7350</v>
      </c>
      <c r="I22" s="30">
        <f t="shared" si="10"/>
        <v>7350</v>
      </c>
      <c r="J22" s="30">
        <f t="shared" si="10"/>
        <v>7350</v>
      </c>
      <c r="K22" s="30">
        <f t="shared" si="10"/>
        <v>7350</v>
      </c>
      <c r="L22" s="30">
        <f t="shared" si="10"/>
        <v>7350</v>
      </c>
      <c r="M22" s="30">
        <f t="shared" si="10"/>
        <v>7350</v>
      </c>
      <c r="N22" s="30">
        <f t="shared" si="10"/>
        <v>7350</v>
      </c>
      <c r="O22" s="30">
        <f t="shared" si="10"/>
        <v>7350</v>
      </c>
      <c r="P22" s="31">
        <f>SUM('Business Case'!$D22:$O22)</f>
        <v>88200</v>
      </c>
      <c r="Q22" s="30">
        <f t="shared" si="10"/>
        <v>-49953.125</v>
      </c>
      <c r="R22" s="30">
        <f t="shared" si="10"/>
        <v>-49953.125</v>
      </c>
      <c r="S22" s="30">
        <f t="shared" si="10"/>
        <v>-49953.125</v>
      </c>
      <c r="T22" s="30">
        <f t="shared" si="10"/>
        <v>-49953.125</v>
      </c>
      <c r="U22" s="32">
        <f>SUM('Business Case'!$Q22:$T22)</f>
        <v>-199812.5</v>
      </c>
    </row>
    <row r="23" spans="1:27" ht="15" customHeight="1" x14ac:dyDescent="0.3">
      <c r="A23" s="17"/>
      <c r="B23" s="23"/>
      <c r="C23" s="33" t="s">
        <v>39</v>
      </c>
      <c r="D23" s="34">
        <f>D22/D8</f>
        <v>0.36749999999999999</v>
      </c>
      <c r="E23" s="34">
        <f t="shared" ref="E23:U23" si="11">E22/E8</f>
        <v>0.36749999999999999</v>
      </c>
      <c r="F23" s="34">
        <f t="shared" si="11"/>
        <v>0.36749999999999999</v>
      </c>
      <c r="G23" s="34">
        <f t="shared" si="11"/>
        <v>0.36749999999999999</v>
      </c>
      <c r="H23" s="34">
        <f t="shared" si="11"/>
        <v>0.36749999999999999</v>
      </c>
      <c r="I23" s="34">
        <f t="shared" si="11"/>
        <v>0.36749999999999999</v>
      </c>
      <c r="J23" s="34">
        <f t="shared" si="11"/>
        <v>0.36749999999999999</v>
      </c>
      <c r="K23" s="34">
        <f t="shared" si="11"/>
        <v>0.36749999999999999</v>
      </c>
      <c r="L23" s="34">
        <f t="shared" si="11"/>
        <v>0.36749999999999999</v>
      </c>
      <c r="M23" s="34">
        <f t="shared" si="11"/>
        <v>0.36749999999999999</v>
      </c>
      <c r="N23" s="34">
        <f t="shared" si="11"/>
        <v>0.36749999999999999</v>
      </c>
      <c r="O23" s="34">
        <f t="shared" si="11"/>
        <v>0.36749999999999999</v>
      </c>
      <c r="P23" s="35">
        <f t="shared" si="11"/>
        <v>0.36749999999999999</v>
      </c>
      <c r="Q23" s="34">
        <f t="shared" si="11"/>
        <v>-2.4976562499999999</v>
      </c>
      <c r="R23" s="34">
        <f t="shared" si="11"/>
        <v>-2.4976562499999999</v>
      </c>
      <c r="S23" s="34">
        <f t="shared" si="11"/>
        <v>-2.4976562499999999</v>
      </c>
      <c r="T23" s="34">
        <f t="shared" si="11"/>
        <v>-2.4976562499999999</v>
      </c>
      <c r="U23" s="36">
        <f t="shared" si="11"/>
        <v>-9.9906249999999996</v>
      </c>
    </row>
    <row r="24" spans="1:27" ht="4.9000000000000004" customHeight="1" thickBot="1" x14ac:dyDescent="0.35">
      <c r="A24" s="17"/>
      <c r="B24" s="42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44"/>
      <c r="R24" s="44"/>
      <c r="S24" s="44"/>
      <c r="T24" s="44"/>
      <c r="U24" s="46"/>
    </row>
    <row r="25" spans="1:27" s="9" customFormat="1" ht="13.5" customHeight="1" x14ac:dyDescent="0.25"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</row>
    <row r="26" spans="1:27" s="9" customFormat="1" ht="13.5" customHeight="1" x14ac:dyDescent="0.25"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1:27" s="9" customFormat="1" ht="13.5" customHeight="1" x14ac:dyDescent="0.3">
      <c r="B27" s="49" t="s">
        <v>8</v>
      </c>
      <c r="C27" s="49" t="s">
        <v>42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  <c r="Q27" s="52"/>
      <c r="R27" s="52"/>
      <c r="S27" s="52"/>
      <c r="T27" s="52"/>
      <c r="U27" s="51"/>
    </row>
    <row r="28" spans="1:27" s="53" customFormat="1" ht="13.5" customHeight="1" x14ac:dyDescent="0.3"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7"/>
      <c r="R28" s="57"/>
      <c r="S28" s="57"/>
      <c r="T28" s="57"/>
      <c r="U28" s="56"/>
    </row>
    <row r="29" spans="1:27" thickBot="1" x14ac:dyDescent="0.25">
      <c r="C29" s="11" t="s">
        <v>40</v>
      </c>
      <c r="W29" s="11" t="s">
        <v>65</v>
      </c>
      <c r="X29" s="11"/>
      <c r="Y29" s="11"/>
      <c r="Z29" s="11"/>
      <c r="AA29" s="11"/>
    </row>
    <row r="30" spans="1:27" ht="15" customHeight="1" x14ac:dyDescent="0.3">
      <c r="A30" s="17"/>
      <c r="B30" s="58"/>
      <c r="C30" s="2" t="s">
        <v>44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71"/>
      <c r="Q30" s="66"/>
      <c r="R30" s="66"/>
      <c r="S30" s="66"/>
      <c r="T30" s="66"/>
      <c r="U30" s="77"/>
    </row>
    <row r="31" spans="1:27" ht="15" customHeight="1" x14ac:dyDescent="0.3">
      <c r="A31" s="17"/>
      <c r="B31" s="60"/>
      <c r="C31" s="69" t="s">
        <v>45</v>
      </c>
      <c r="D31" s="68">
        <v>2000</v>
      </c>
      <c r="E31" s="25">
        <v>2000</v>
      </c>
      <c r="F31" s="25">
        <v>2000</v>
      </c>
      <c r="G31" s="25">
        <v>2000</v>
      </c>
      <c r="H31" s="25">
        <v>2000</v>
      </c>
      <c r="I31" s="25">
        <v>2000</v>
      </c>
      <c r="J31" s="25">
        <v>2000</v>
      </c>
      <c r="K31" s="25">
        <v>2000</v>
      </c>
      <c r="L31" s="25">
        <v>2000</v>
      </c>
      <c r="M31" s="25">
        <v>2000</v>
      </c>
      <c r="N31" s="25">
        <v>2000</v>
      </c>
      <c r="O31" s="25">
        <v>2000</v>
      </c>
      <c r="P31" s="26"/>
      <c r="Q31" s="25">
        <v>2000</v>
      </c>
      <c r="R31" s="25">
        <v>2000</v>
      </c>
      <c r="S31" s="25">
        <v>2000</v>
      </c>
      <c r="T31" s="25">
        <v>2000</v>
      </c>
      <c r="U31" s="27"/>
      <c r="W31" s="28" t="s">
        <v>66</v>
      </c>
    </row>
    <row r="32" spans="1:27" ht="15" customHeight="1" x14ac:dyDescent="0.3">
      <c r="A32" s="17"/>
      <c r="B32" s="60"/>
      <c r="C32" s="1" t="s">
        <v>41</v>
      </c>
      <c r="D32" s="62">
        <v>10</v>
      </c>
      <c r="E32" s="62">
        <v>10</v>
      </c>
      <c r="F32" s="62">
        <v>10</v>
      </c>
      <c r="G32" s="62">
        <v>10</v>
      </c>
      <c r="H32" s="62">
        <v>10</v>
      </c>
      <c r="I32" s="62">
        <v>10</v>
      </c>
      <c r="J32" s="62">
        <v>10</v>
      </c>
      <c r="K32" s="62">
        <v>10</v>
      </c>
      <c r="L32" s="62">
        <v>10</v>
      </c>
      <c r="M32" s="62">
        <v>10</v>
      </c>
      <c r="N32" s="62">
        <v>10</v>
      </c>
      <c r="O32" s="62">
        <v>10</v>
      </c>
      <c r="P32" s="73"/>
      <c r="Q32" s="62">
        <v>10</v>
      </c>
      <c r="R32" s="62">
        <v>10</v>
      </c>
      <c r="S32" s="62">
        <v>10</v>
      </c>
      <c r="T32" s="62">
        <v>10</v>
      </c>
      <c r="U32" s="27"/>
    </row>
    <row r="33" spans="1:21" ht="15" customHeight="1" x14ac:dyDescent="0.3">
      <c r="A33" s="17"/>
      <c r="B33" s="60"/>
      <c r="C33" s="84" t="s">
        <v>43</v>
      </c>
      <c r="D33" s="67">
        <f>D32*D31</f>
        <v>20000</v>
      </c>
      <c r="E33" s="70">
        <f t="shared" ref="E33:T33" si="12">E32*E31</f>
        <v>20000</v>
      </c>
      <c r="F33" s="70">
        <f t="shared" si="12"/>
        <v>20000</v>
      </c>
      <c r="G33" s="70">
        <f t="shared" si="12"/>
        <v>20000</v>
      </c>
      <c r="H33" s="70">
        <f t="shared" si="12"/>
        <v>20000</v>
      </c>
      <c r="I33" s="70">
        <f t="shared" si="12"/>
        <v>20000</v>
      </c>
      <c r="J33" s="70">
        <f t="shared" si="12"/>
        <v>20000</v>
      </c>
      <c r="K33" s="70">
        <f t="shared" si="12"/>
        <v>20000</v>
      </c>
      <c r="L33" s="70">
        <f t="shared" si="12"/>
        <v>20000</v>
      </c>
      <c r="M33" s="70">
        <f t="shared" si="12"/>
        <v>20000</v>
      </c>
      <c r="N33" s="70">
        <f t="shared" si="12"/>
        <v>20000</v>
      </c>
      <c r="O33" s="70">
        <f t="shared" si="12"/>
        <v>20000</v>
      </c>
      <c r="P33" s="72"/>
      <c r="Q33" s="70">
        <f t="shared" si="12"/>
        <v>20000</v>
      </c>
      <c r="R33" s="70">
        <f t="shared" si="12"/>
        <v>20000</v>
      </c>
      <c r="S33" s="70">
        <f t="shared" si="12"/>
        <v>20000</v>
      </c>
      <c r="T33" s="70">
        <f t="shared" si="12"/>
        <v>20000</v>
      </c>
      <c r="U33" s="78"/>
    </row>
    <row r="34" spans="1:21" ht="4.9000000000000004" customHeight="1" x14ac:dyDescent="0.3">
      <c r="A34" s="17"/>
      <c r="B34" s="60"/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73"/>
      <c r="Q34" s="62"/>
      <c r="R34" s="62"/>
      <c r="S34" s="62"/>
      <c r="T34" s="62"/>
      <c r="U34" s="79"/>
    </row>
    <row r="35" spans="1:21" ht="15" customHeight="1" x14ac:dyDescent="0.3">
      <c r="A35" s="17"/>
      <c r="B35" s="60"/>
      <c r="C35" s="29" t="s">
        <v>46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74"/>
      <c r="Q35" s="63"/>
      <c r="R35" s="63"/>
      <c r="S35" s="63"/>
      <c r="T35" s="63"/>
      <c r="U35" s="80"/>
    </row>
    <row r="36" spans="1:21" ht="15" customHeight="1" x14ac:dyDescent="0.3">
      <c r="A36" s="17"/>
      <c r="B36" s="60"/>
      <c r="C36" s="40" t="s">
        <v>47</v>
      </c>
      <c r="D36" s="68">
        <v>5000</v>
      </c>
      <c r="E36" s="25">
        <v>5000</v>
      </c>
      <c r="F36" s="25">
        <v>5000</v>
      </c>
      <c r="G36" s="25">
        <v>5000</v>
      </c>
      <c r="H36" s="25">
        <v>5000</v>
      </c>
      <c r="I36" s="25">
        <v>5000</v>
      </c>
      <c r="J36" s="25">
        <v>5000</v>
      </c>
      <c r="K36" s="25">
        <v>5000</v>
      </c>
      <c r="L36" s="25">
        <v>5000</v>
      </c>
      <c r="M36" s="25">
        <v>5000</v>
      </c>
      <c r="N36" s="25">
        <v>5000</v>
      </c>
      <c r="O36" s="25">
        <v>5000</v>
      </c>
      <c r="P36" s="26">
        <v>5000</v>
      </c>
      <c r="Q36" s="25">
        <v>5000</v>
      </c>
      <c r="R36" s="25">
        <v>5000</v>
      </c>
      <c r="S36" s="25">
        <v>5000</v>
      </c>
      <c r="T36" s="25">
        <v>5000</v>
      </c>
      <c r="U36" s="27">
        <v>5000</v>
      </c>
    </row>
    <row r="37" spans="1:21" ht="15" customHeight="1" x14ac:dyDescent="0.3">
      <c r="A37" s="17"/>
      <c r="B37" s="60"/>
      <c r="C37" s="40" t="s">
        <v>47</v>
      </c>
      <c r="D37" s="68">
        <v>3000</v>
      </c>
      <c r="E37" s="25">
        <v>3000</v>
      </c>
      <c r="F37" s="25">
        <v>3000</v>
      </c>
      <c r="G37" s="25">
        <v>3000</v>
      </c>
      <c r="H37" s="25">
        <v>3000</v>
      </c>
      <c r="I37" s="25">
        <v>3000</v>
      </c>
      <c r="J37" s="25">
        <v>3000</v>
      </c>
      <c r="K37" s="25">
        <v>3000</v>
      </c>
      <c r="L37" s="25">
        <v>3000</v>
      </c>
      <c r="M37" s="25">
        <v>3000</v>
      </c>
      <c r="N37" s="25">
        <v>3000</v>
      </c>
      <c r="O37" s="25">
        <v>3000</v>
      </c>
      <c r="P37" s="26">
        <v>3000</v>
      </c>
      <c r="Q37" s="25">
        <v>3000</v>
      </c>
      <c r="R37" s="25">
        <v>3000</v>
      </c>
      <c r="S37" s="25">
        <v>3000</v>
      </c>
      <c r="T37" s="25">
        <v>3000</v>
      </c>
      <c r="U37" s="27">
        <v>3000</v>
      </c>
    </row>
    <row r="38" spans="1:21" ht="15" customHeight="1" x14ac:dyDescent="0.3">
      <c r="A38" s="17"/>
      <c r="B38" s="60"/>
      <c r="C38" s="40" t="s">
        <v>48</v>
      </c>
      <c r="D38" s="68">
        <f>SUM(D36:D37)</f>
        <v>8000</v>
      </c>
      <c r="E38" s="25">
        <f t="shared" ref="E38:U38" si="13">SUM(E36:E37)</f>
        <v>8000</v>
      </c>
      <c r="F38" s="25">
        <f t="shared" si="13"/>
        <v>8000</v>
      </c>
      <c r="G38" s="25">
        <f t="shared" si="13"/>
        <v>8000</v>
      </c>
      <c r="H38" s="25">
        <f t="shared" si="13"/>
        <v>8000</v>
      </c>
      <c r="I38" s="25">
        <f t="shared" si="13"/>
        <v>8000</v>
      </c>
      <c r="J38" s="25">
        <f t="shared" si="13"/>
        <v>8000</v>
      </c>
      <c r="K38" s="25">
        <f t="shared" si="13"/>
        <v>8000</v>
      </c>
      <c r="L38" s="25">
        <f t="shared" si="13"/>
        <v>8000</v>
      </c>
      <c r="M38" s="25">
        <f t="shared" si="13"/>
        <v>8000</v>
      </c>
      <c r="N38" s="25">
        <f t="shared" si="13"/>
        <v>8000</v>
      </c>
      <c r="O38" s="25">
        <f t="shared" si="13"/>
        <v>8000</v>
      </c>
      <c r="P38" s="26">
        <f t="shared" si="13"/>
        <v>8000</v>
      </c>
      <c r="Q38" s="25">
        <f t="shared" si="13"/>
        <v>8000</v>
      </c>
      <c r="R38" s="25">
        <f t="shared" si="13"/>
        <v>8000</v>
      </c>
      <c r="S38" s="25">
        <f t="shared" si="13"/>
        <v>8000</v>
      </c>
      <c r="T38" s="25">
        <f t="shared" si="13"/>
        <v>8000</v>
      </c>
      <c r="U38" s="27">
        <f t="shared" si="13"/>
        <v>8000</v>
      </c>
    </row>
    <row r="39" spans="1:21" ht="15" customHeight="1" x14ac:dyDescent="0.3">
      <c r="A39" s="17"/>
      <c r="B39" s="60"/>
      <c r="C39" s="40" t="s">
        <v>49</v>
      </c>
      <c r="D39" s="62">
        <f>D32</f>
        <v>10</v>
      </c>
      <c r="E39" s="62">
        <f t="shared" ref="E39:U39" si="14">E32</f>
        <v>10</v>
      </c>
      <c r="F39" s="62">
        <f t="shared" si="14"/>
        <v>10</v>
      </c>
      <c r="G39" s="62">
        <f t="shared" si="14"/>
        <v>10</v>
      </c>
      <c r="H39" s="62">
        <f t="shared" si="14"/>
        <v>10</v>
      </c>
      <c r="I39" s="62">
        <f t="shared" si="14"/>
        <v>10</v>
      </c>
      <c r="J39" s="62">
        <f t="shared" si="14"/>
        <v>10</v>
      </c>
      <c r="K39" s="62">
        <f t="shared" si="14"/>
        <v>10</v>
      </c>
      <c r="L39" s="62">
        <f t="shared" si="14"/>
        <v>10</v>
      </c>
      <c r="M39" s="62">
        <f t="shared" si="14"/>
        <v>10</v>
      </c>
      <c r="N39" s="62">
        <f t="shared" si="14"/>
        <v>10</v>
      </c>
      <c r="O39" s="62">
        <f t="shared" si="14"/>
        <v>10</v>
      </c>
      <c r="P39" s="73">
        <f t="shared" si="14"/>
        <v>0</v>
      </c>
      <c r="Q39" s="62">
        <f t="shared" si="14"/>
        <v>10</v>
      </c>
      <c r="R39" s="62">
        <f t="shared" si="14"/>
        <v>10</v>
      </c>
      <c r="S39" s="62">
        <f t="shared" si="14"/>
        <v>10</v>
      </c>
      <c r="T39" s="62">
        <f t="shared" si="14"/>
        <v>10</v>
      </c>
      <c r="U39" s="27">
        <f t="shared" si="14"/>
        <v>0</v>
      </c>
    </row>
    <row r="40" spans="1:21" ht="15" customHeight="1" x14ac:dyDescent="0.3">
      <c r="A40" s="17"/>
      <c r="B40" s="60"/>
      <c r="C40" s="84" t="s">
        <v>50</v>
      </c>
      <c r="D40" s="64">
        <f>D38*D39</f>
        <v>80000</v>
      </c>
      <c r="E40" s="64">
        <f t="shared" ref="E40:U40" si="15">E38*E39</f>
        <v>80000</v>
      </c>
      <c r="F40" s="64">
        <f t="shared" si="15"/>
        <v>80000</v>
      </c>
      <c r="G40" s="64">
        <f t="shared" si="15"/>
        <v>80000</v>
      </c>
      <c r="H40" s="64">
        <f t="shared" si="15"/>
        <v>80000</v>
      </c>
      <c r="I40" s="64">
        <f t="shared" si="15"/>
        <v>80000</v>
      </c>
      <c r="J40" s="64">
        <f t="shared" si="15"/>
        <v>80000</v>
      </c>
      <c r="K40" s="64">
        <f t="shared" si="15"/>
        <v>80000</v>
      </c>
      <c r="L40" s="64">
        <f t="shared" si="15"/>
        <v>80000</v>
      </c>
      <c r="M40" s="64">
        <f t="shared" si="15"/>
        <v>80000</v>
      </c>
      <c r="N40" s="64">
        <f t="shared" si="15"/>
        <v>80000</v>
      </c>
      <c r="O40" s="64">
        <f t="shared" si="15"/>
        <v>80000</v>
      </c>
      <c r="P40" s="75">
        <f t="shared" si="15"/>
        <v>0</v>
      </c>
      <c r="Q40" s="64">
        <f t="shared" si="15"/>
        <v>80000</v>
      </c>
      <c r="R40" s="64">
        <f t="shared" si="15"/>
        <v>80000</v>
      </c>
      <c r="S40" s="64">
        <f t="shared" si="15"/>
        <v>80000</v>
      </c>
      <c r="T40" s="64">
        <f t="shared" si="15"/>
        <v>80000</v>
      </c>
      <c r="U40" s="81">
        <f t="shared" si="15"/>
        <v>0</v>
      </c>
    </row>
    <row r="41" spans="1:21" ht="4.9000000000000004" customHeight="1" thickBot="1" x14ac:dyDescent="0.35">
      <c r="A41" s="17"/>
      <c r="B41" s="65"/>
      <c r="C41" s="83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76"/>
      <c r="Q41" s="48"/>
      <c r="R41" s="48"/>
      <c r="S41" s="48"/>
      <c r="T41" s="48"/>
      <c r="U41" s="82"/>
    </row>
  </sheetData>
  <mergeCells count="1">
    <mergeCell ref="Q5:T5"/>
  </mergeCells>
  <printOptions horizontalCentered="1"/>
  <pageMargins left="0.45" right="0.45" top="0.5" bottom="0.5" header="0.3" footer="0.3"/>
  <pageSetup scale="45" fitToWidth="0" fitToHeight="0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19"/>
  <sheetViews>
    <sheetView showGridLines="0" zoomScale="90" zoomScaleNormal="90" workbookViewId="0">
      <pane ySplit="6" topLeftCell="A7" activePane="bottomLeft" state="frozen"/>
      <selection pane="bottomLeft" activeCell="X21" sqref="X21"/>
    </sheetView>
  </sheetViews>
  <sheetFormatPr defaultColWidth="9" defaultRowHeight="15" customHeight="1" x14ac:dyDescent="0.2"/>
  <cols>
    <col min="1" max="1" width="1.140625" style="3" customWidth="1"/>
    <col min="2" max="2" width="0.42578125" style="3" customWidth="1"/>
    <col min="3" max="3" width="25.7109375" style="3" customWidth="1"/>
    <col min="4" max="16" width="10.5703125" style="3" customWidth="1"/>
    <col min="17" max="17" width="3.28515625" style="3" customWidth="1"/>
    <col min="18" max="16384" width="9" style="3"/>
  </cols>
  <sheetData>
    <row r="1" spans="1:18" ht="7.5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8" ht="41.25" x14ac:dyDescent="0.2">
      <c r="A2" s="5"/>
      <c r="B2" s="5" t="s">
        <v>9</v>
      </c>
      <c r="C2" s="5" t="s">
        <v>51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21" x14ac:dyDescent="0.4">
      <c r="A3" s="6" t="s">
        <v>0</v>
      </c>
      <c r="B3" s="6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5" spans="1:18" s="9" customFormat="1" ht="12.75" customHeight="1" x14ac:dyDescent="0.3">
      <c r="B5" s="10"/>
      <c r="C5" s="11"/>
      <c r="D5" s="12" t="s">
        <v>37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8" s="9" customFormat="1" ht="28.5" x14ac:dyDescent="0.3">
      <c r="B6" s="10"/>
      <c r="C6" s="11" t="s">
        <v>40</v>
      </c>
      <c r="D6" s="14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4" t="s">
        <v>30</v>
      </c>
      <c r="J6" s="14" t="s">
        <v>31</v>
      </c>
      <c r="K6" s="14" t="s">
        <v>32</v>
      </c>
      <c r="L6" s="14" t="s">
        <v>33</v>
      </c>
      <c r="M6" s="14" t="s">
        <v>34</v>
      </c>
      <c r="N6" s="14" t="s">
        <v>35</v>
      </c>
      <c r="O6" s="14" t="s">
        <v>36</v>
      </c>
      <c r="P6" s="15" t="s">
        <v>6</v>
      </c>
    </row>
    <row r="7" spans="1:18" ht="4.9000000000000004" customHeight="1" thickBot="1" x14ac:dyDescent="0.35">
      <c r="C7" s="16"/>
    </row>
    <row r="8" spans="1:18" ht="15" customHeight="1" x14ac:dyDescent="0.3">
      <c r="A8" s="17"/>
      <c r="B8" s="18"/>
      <c r="C8" s="59" t="s">
        <v>52</v>
      </c>
      <c r="D8" s="66">
        <v>10000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77">
        <f>SUM(D8:O8)</f>
        <v>10000</v>
      </c>
    </row>
    <row r="9" spans="1:18" ht="15" customHeight="1" x14ac:dyDescent="0.3">
      <c r="A9" s="17"/>
      <c r="B9" s="23"/>
      <c r="C9" s="24" t="s">
        <v>53</v>
      </c>
      <c r="D9" s="25">
        <v>2000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7">
        <f t="shared" ref="P9:P15" si="0">SUM(D9:O9)</f>
        <v>2000</v>
      </c>
      <c r="Q9" s="28"/>
    </row>
    <row r="10" spans="1:18" ht="15" customHeight="1" x14ac:dyDescent="0.3">
      <c r="A10" s="17"/>
      <c r="B10" s="23"/>
      <c r="C10" s="24" t="s">
        <v>54</v>
      </c>
      <c r="D10" s="25">
        <v>1000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7">
        <f t="shared" si="0"/>
        <v>1000</v>
      </c>
    </row>
    <row r="11" spans="1:18" ht="15" customHeight="1" x14ac:dyDescent="0.3">
      <c r="A11" s="17"/>
      <c r="B11" s="23"/>
      <c r="C11" s="24" t="s">
        <v>55</v>
      </c>
      <c r="D11" s="25">
        <v>3000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7">
        <f t="shared" si="0"/>
        <v>3000</v>
      </c>
    </row>
    <row r="12" spans="1:18" ht="15" customHeight="1" x14ac:dyDescent="0.3">
      <c r="A12" s="17"/>
      <c r="B12" s="23"/>
      <c r="C12" s="24" t="s">
        <v>56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7">
        <f t="shared" si="0"/>
        <v>0</v>
      </c>
    </row>
    <row r="13" spans="1:18" ht="15" customHeight="1" x14ac:dyDescent="0.3">
      <c r="A13" s="17"/>
      <c r="B13" s="23"/>
      <c r="C13" s="24" t="s">
        <v>57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>
        <f t="shared" si="0"/>
        <v>0</v>
      </c>
    </row>
    <row r="14" spans="1:18" ht="15" customHeight="1" x14ac:dyDescent="0.3">
      <c r="A14" s="17"/>
      <c r="B14" s="23"/>
      <c r="C14" s="24" t="s">
        <v>58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7">
        <f t="shared" si="0"/>
        <v>0</v>
      </c>
    </row>
    <row r="15" spans="1:18" ht="15" customHeight="1" x14ac:dyDescent="0.3">
      <c r="A15" s="17"/>
      <c r="B15" s="23"/>
      <c r="C15" s="24" t="s">
        <v>59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>
        <f t="shared" si="0"/>
        <v>0</v>
      </c>
    </row>
    <row r="16" spans="1:18" ht="15" customHeight="1" x14ac:dyDescent="0.3">
      <c r="A16" s="17"/>
      <c r="B16" s="23"/>
      <c r="C16" s="24" t="s">
        <v>60</v>
      </c>
      <c r="D16" s="25">
        <f>IF('Business Case'!D22&lt;0,-'Business Case'!D22,0)</f>
        <v>0</v>
      </c>
      <c r="E16" s="25">
        <f>IF('Business Case'!E22&lt;0,-'Business Case'!E22,0)</f>
        <v>0</v>
      </c>
      <c r="F16" s="25">
        <f>IF('Business Case'!F22&lt;0,-'Business Case'!F22,0)</f>
        <v>0</v>
      </c>
      <c r="G16" s="25">
        <f>IF('Business Case'!G22&lt;0,-'Business Case'!G22,0)</f>
        <v>0</v>
      </c>
      <c r="H16" s="25">
        <f>IF('Business Case'!H22&lt;0,-'Business Case'!H22,0)</f>
        <v>0</v>
      </c>
      <c r="I16" s="25">
        <f>IF('Business Case'!I22&lt;0,-'Business Case'!I22,0)</f>
        <v>0</v>
      </c>
      <c r="J16" s="25">
        <f>IF('Business Case'!J22&lt;0,-'Business Case'!J22,0)</f>
        <v>0</v>
      </c>
      <c r="K16" s="25">
        <f>IF('Business Case'!K22&lt;0,-'Business Case'!K22,0)</f>
        <v>0</v>
      </c>
      <c r="L16" s="25">
        <f>IF('Business Case'!L22&lt;0,-'Business Case'!L22,0)</f>
        <v>0</v>
      </c>
      <c r="M16" s="25">
        <f>IF('Business Case'!M22&lt;0,-'Business Case'!M22,0)</f>
        <v>0</v>
      </c>
      <c r="N16" s="25">
        <f>IF('Business Case'!N22&lt;0,-'Business Case'!N22,0)</f>
        <v>0</v>
      </c>
      <c r="O16" s="25">
        <f>IF('Business Case'!O22&lt;0,-'Business Case'!O22,0)</f>
        <v>0</v>
      </c>
      <c r="P16" s="27"/>
      <c r="R16" s="28" t="s">
        <v>63</v>
      </c>
    </row>
    <row r="17" spans="1:18" ht="15" customHeight="1" x14ac:dyDescent="0.3">
      <c r="A17" s="17"/>
      <c r="B17" s="23"/>
      <c r="C17" s="29" t="s">
        <v>61</v>
      </c>
      <c r="D17" s="30">
        <f>SUM(D8:D15)</f>
        <v>16000</v>
      </c>
      <c r="E17" s="30">
        <f t="shared" ref="E17:O17" si="1">SUM(E8:E15)</f>
        <v>0</v>
      </c>
      <c r="F17" s="30">
        <f t="shared" si="1"/>
        <v>0</v>
      </c>
      <c r="G17" s="30">
        <f t="shared" si="1"/>
        <v>0</v>
      </c>
      <c r="H17" s="30">
        <f t="shared" si="1"/>
        <v>0</v>
      </c>
      <c r="I17" s="30">
        <f t="shared" si="1"/>
        <v>0</v>
      </c>
      <c r="J17" s="30">
        <f t="shared" si="1"/>
        <v>0</v>
      </c>
      <c r="K17" s="30">
        <f t="shared" si="1"/>
        <v>0</v>
      </c>
      <c r="L17" s="30">
        <f t="shared" si="1"/>
        <v>0</v>
      </c>
      <c r="M17" s="30">
        <f t="shared" si="1"/>
        <v>0</v>
      </c>
      <c r="N17" s="30">
        <f t="shared" si="1"/>
        <v>0</v>
      </c>
      <c r="O17" s="30">
        <f t="shared" si="1"/>
        <v>0</v>
      </c>
      <c r="P17" s="32">
        <f>SUM('Start up costs'!$D17:$O17)</f>
        <v>16000</v>
      </c>
      <c r="R17" s="28" t="s">
        <v>67</v>
      </c>
    </row>
    <row r="18" spans="1:18" ht="4.9000000000000004" customHeight="1" thickBot="1" x14ac:dyDescent="0.35">
      <c r="A18" s="17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6"/>
    </row>
    <row r="19" spans="1:18" s="9" customFormat="1" ht="13.5" customHeight="1" x14ac:dyDescent="0.25"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</sheetData>
  <printOptions horizontalCentered="1"/>
  <pageMargins left="0.45" right="0.45" top="0.5" bottom="0.5" header="0.3" footer="0.3"/>
  <pageSetup scale="45" fitToWidth="0"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D1ABD41-A8E1-4E72-B38C-9B4640DA9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Business Case</vt:lpstr>
      <vt:lpstr>Start up costs</vt:lpstr>
      <vt:lpstr>'Business Case'!Print_Titles</vt:lpstr>
      <vt:lpstr>'Start up costs'!Print_Titles</vt:lpstr>
      <vt:lpstr>'Business Case'!ProjectStartDate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Efe Brainerd</cp:lastModifiedBy>
  <cp:lastPrinted>2018-02-22T09:32:14Z</cp:lastPrinted>
  <dcterms:created xsi:type="dcterms:W3CDTF">2015-06-03T22:09:04Z</dcterms:created>
  <dcterms:modified xsi:type="dcterms:W3CDTF">2024-10-08T05:01:51Z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TC040223869991</vt:lpwstr>
  </property>
</Properties>
</file>